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192.168.0.116\管理課\センタービル管理\貸会議室\申込書フォーマット\"/>
    </mc:Choice>
  </mc:AlternateContent>
  <xr:revisionPtr revIDLastSave="0" documentId="13_ncr:1_{195D9779-2F32-4B99-B14C-C22065B577F9}" xr6:coauthVersionLast="47" xr6:coauthVersionMax="47" xr10:uidLastSave="{00000000-0000-0000-0000-000000000000}"/>
  <bookViews>
    <workbookView xWindow="-108" yWindow="-108" windowWidth="23256" windowHeight="12456" xr2:uid="{BEB0A68B-267D-4F7D-AEAC-C217FC039C5F}"/>
  </bookViews>
  <sheets>
    <sheet name="202604" sheetId="1" r:id="rId1"/>
  </sheets>
  <externalReferences>
    <externalReference r:id="rId2"/>
  </externalReferences>
  <definedNames>
    <definedName name="all_data" localSheetId="0">#REF!</definedName>
    <definedName name="all_data">#REF!</definedName>
    <definedName name="data_all" localSheetId="0">#REF!</definedName>
    <definedName name="data_all">#REF!</definedName>
    <definedName name="denwa">[1]マスター!$AM$8:$AM$11</definedName>
    <definedName name="kaisha" localSheetId="0">#REF!</definedName>
    <definedName name="kaisha">#REF!</definedName>
    <definedName name="kaishamei" localSheetId="0">#REF!</definedName>
    <definedName name="kaishamei">#REF!</definedName>
    <definedName name="_xlnm.Print_Area" localSheetId="0">'202604'!$A$2:$J$46,'202604'!$A$48:$J$92</definedName>
    <definedName name="reten">[1]マスター!$AI$14:$AI$15</definedName>
    <definedName name="shozoku2">[1]マスター!$AK$8:$AK$15</definedName>
    <definedName name="データ" localSheetId="0">#REF!</definedName>
    <definedName name="データ">#REF!</definedName>
    <definedName name="神戸合同法律事務所" localSheetId="0">#REF!</definedName>
    <definedName name="神戸合同法律事務所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7" i="1" l="1"/>
  <c r="B56" i="1" l="1"/>
  <c r="H51" i="1"/>
  <c r="A48" i="1"/>
  <c r="H35" i="1"/>
  <c r="F71" i="1" l="1"/>
  <c r="F73" i="1"/>
  <c r="F74" i="1"/>
  <c r="F75" i="1"/>
  <c r="B68" i="1"/>
  <c r="H36" i="1" l="1" a="1"/>
  <c r="H36" i="1" s="1"/>
  <c r="J86" i="1" l="1"/>
  <c r="H86" i="1"/>
  <c r="G86" i="1"/>
  <c r="F86" i="1"/>
  <c r="D86" i="1"/>
  <c r="B86" i="1"/>
  <c r="J85" i="1"/>
  <c r="H85" i="1"/>
  <c r="G85" i="1"/>
  <c r="F85" i="1"/>
  <c r="E85" i="1"/>
  <c r="D85" i="1"/>
  <c r="J84" i="1"/>
  <c r="H84" i="1"/>
  <c r="G84" i="1"/>
  <c r="F84" i="1"/>
  <c r="E84" i="1"/>
  <c r="D84" i="1"/>
  <c r="J83" i="1"/>
  <c r="I83" i="1"/>
  <c r="H83" i="1"/>
  <c r="G83" i="1"/>
  <c r="F83" i="1"/>
  <c r="E83" i="1"/>
  <c r="D83" i="1"/>
  <c r="G82" i="1"/>
  <c r="F82" i="1"/>
  <c r="E82" i="1"/>
  <c r="D82" i="1"/>
  <c r="G81" i="1"/>
  <c r="F81" i="1"/>
  <c r="E81" i="1"/>
  <c r="D81" i="1"/>
  <c r="B81" i="1"/>
  <c r="G80" i="1"/>
  <c r="F80" i="1"/>
  <c r="E80" i="1"/>
  <c r="D80" i="1"/>
  <c r="G79" i="1"/>
  <c r="F79" i="1"/>
  <c r="E79" i="1"/>
  <c r="D79" i="1"/>
  <c r="G78" i="1"/>
  <c r="F78" i="1"/>
  <c r="E78" i="1"/>
  <c r="D78" i="1"/>
  <c r="G77" i="1"/>
  <c r="F77" i="1"/>
  <c r="E77" i="1"/>
  <c r="D77" i="1"/>
  <c r="G76" i="1"/>
  <c r="F76" i="1"/>
  <c r="E76" i="1"/>
  <c r="D76" i="1"/>
  <c r="B76" i="1"/>
  <c r="G75" i="1"/>
  <c r="E75" i="1"/>
  <c r="D75" i="1"/>
  <c r="G74" i="1"/>
  <c r="E74" i="1"/>
  <c r="D74" i="1"/>
  <c r="G73" i="1"/>
  <c r="E73" i="1"/>
  <c r="D73" i="1"/>
  <c r="G72" i="1"/>
  <c r="F72" i="1"/>
  <c r="E72" i="1"/>
  <c r="D72" i="1"/>
  <c r="G71" i="1"/>
  <c r="E71" i="1"/>
  <c r="D71" i="1"/>
  <c r="B71" i="1"/>
  <c r="G70" i="1"/>
  <c r="F70" i="1"/>
  <c r="D70" i="1"/>
  <c r="B70" i="1"/>
  <c r="J67" i="1"/>
  <c r="H67" i="1"/>
  <c r="B67" i="1"/>
  <c r="G65" i="1"/>
  <c r="D65" i="1"/>
  <c r="H64" i="1"/>
  <c r="D64" i="1"/>
  <c r="D63" i="1"/>
  <c r="D62" i="1"/>
  <c r="A53" i="1"/>
  <c r="J50" i="1"/>
  <c r="A42" i="1"/>
  <c r="I30" i="1"/>
  <c r="I84" i="1" s="1"/>
  <c r="I31" i="1" l="1"/>
  <c r="I85" i="1" s="1"/>
  <c r="I32" i="1" l="1"/>
  <c r="I86" i="1" s="1"/>
  <c r="D58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<sst xmlns="http://schemas.openxmlformats.org/spreadsheetml/2006/main" count="126" uniqueCount="81">
  <si>
    <t>会議室使用申込書兼受付書</t>
    <rPh sb="0" eb="3">
      <t>カイギシツ</t>
    </rPh>
    <rPh sb="3" eb="5">
      <t>シヨウ</t>
    </rPh>
    <rPh sb="5" eb="8">
      <t>モウシコミショ</t>
    </rPh>
    <rPh sb="8" eb="9">
      <t>ケン</t>
    </rPh>
    <rPh sb="9" eb="12">
      <t>ウケツケショ</t>
    </rPh>
    <phoneticPr fontId="3"/>
  </si>
  <si>
    <t>詳細・空き状況について</t>
    <rPh sb="0" eb="2">
      <t>ショウサイ</t>
    </rPh>
    <rPh sb="3" eb="7">
      <t>アキジョウキョウ</t>
    </rPh>
    <phoneticPr fontId="7"/>
  </si>
  <si>
    <t>神戸ハーバーランド株式会社　宛</t>
    <rPh sb="0" eb="2">
      <t>コウベ</t>
    </rPh>
    <rPh sb="9" eb="13">
      <t>カブシキガイシャ</t>
    </rPh>
    <rPh sb="14" eb="15">
      <t>アテ</t>
    </rPh>
    <phoneticPr fontId="3"/>
  </si>
  <si>
    <t>申込日</t>
    <rPh sb="0" eb="3">
      <t>モウシコミビ</t>
    </rPh>
    <phoneticPr fontId="3"/>
  </si>
  <si>
    <t>8階大会議室</t>
    <rPh sb="1" eb="2">
      <t>カイ</t>
    </rPh>
    <rPh sb="2" eb="6">
      <t>ダイカイギシツ</t>
    </rPh>
    <phoneticPr fontId="7"/>
  </si>
  <si>
    <t>https://kobeharborland.com/large/</t>
    <phoneticPr fontId="7"/>
  </si>
  <si>
    <t>申込者</t>
    <rPh sb="0" eb="2">
      <t>モウシコミ</t>
    </rPh>
    <rPh sb="2" eb="3">
      <t>シャ</t>
    </rPh>
    <phoneticPr fontId="3"/>
  </si>
  <si>
    <t>住所</t>
    <rPh sb="0" eb="2">
      <t>ジュウショ</t>
    </rPh>
    <phoneticPr fontId="3"/>
  </si>
  <si>
    <t>会社・団体名</t>
    <rPh sb="0" eb="2">
      <t>カイシャ</t>
    </rPh>
    <rPh sb="3" eb="5">
      <t>ダンタイ</t>
    </rPh>
    <rPh sb="5" eb="6">
      <t>メイ</t>
    </rPh>
    <phoneticPr fontId="3"/>
  </si>
  <si>
    <t>8階小会議室</t>
    <rPh sb="1" eb="2">
      <t>カイ</t>
    </rPh>
    <rPh sb="2" eb="6">
      <t>ショウカイギシツ</t>
    </rPh>
    <phoneticPr fontId="7"/>
  </si>
  <si>
    <t>担当者</t>
    <rPh sb="0" eb="3">
      <t>タントウシャ</t>
    </rPh>
    <phoneticPr fontId="3"/>
  </si>
  <si>
    <t>https://kobeharborland.com/small/</t>
    <phoneticPr fontId="7"/>
  </si>
  <si>
    <t>電話</t>
    <rPh sb="0" eb="2">
      <t>デンワ</t>
    </rPh>
    <phoneticPr fontId="3"/>
  </si>
  <si>
    <t>メール</t>
    <phoneticPr fontId="3"/>
  </si>
  <si>
    <t>地下1階会議室</t>
    <rPh sb="0" eb="2">
      <t>チカ</t>
    </rPh>
    <rPh sb="3" eb="4">
      <t>カイ</t>
    </rPh>
    <rPh sb="4" eb="7">
      <t>カイギシツ</t>
    </rPh>
    <phoneticPr fontId="7"/>
  </si>
  <si>
    <t>次のとおり会議室の使用申込いたします。</t>
    <rPh sb="0" eb="1">
      <t>ツギ</t>
    </rPh>
    <rPh sb="5" eb="8">
      <t>カイギシツ</t>
    </rPh>
    <rPh sb="9" eb="11">
      <t>シヨウ</t>
    </rPh>
    <rPh sb="11" eb="13">
      <t>モウシコミ</t>
    </rPh>
    <phoneticPr fontId="3"/>
  </si>
  <si>
    <t>https://kobeharborland.com/underground/</t>
    <phoneticPr fontId="7"/>
  </si>
  <si>
    <t>使用日</t>
    <rPh sb="0" eb="3">
      <t>シヨウビ</t>
    </rPh>
    <phoneticPr fontId="3"/>
  </si>
  <si>
    <t>開始時間</t>
    <rPh sb="0" eb="4">
      <t>カイシジカン</t>
    </rPh>
    <phoneticPr fontId="7"/>
  </si>
  <si>
    <t>終了時間</t>
    <rPh sb="0" eb="4">
      <t>シュウリョウジカン</t>
    </rPh>
    <phoneticPr fontId="7"/>
  </si>
  <si>
    <t>変更日</t>
    <rPh sb="0" eb="2">
      <t>ヘンコウ</t>
    </rPh>
    <rPh sb="2" eb="3">
      <t>ビ</t>
    </rPh>
    <phoneticPr fontId="3"/>
  </si>
  <si>
    <t>使用申込書送付先</t>
    <rPh sb="0" eb="2">
      <t>シヨウ</t>
    </rPh>
    <rPh sb="2" eb="5">
      <t>モウシコミショ</t>
    </rPh>
    <rPh sb="5" eb="7">
      <t>ソウフ</t>
    </rPh>
    <rPh sb="7" eb="8">
      <t>サキ</t>
    </rPh>
    <phoneticPr fontId="7"/>
  </si>
  <si>
    <t>部屋名</t>
    <rPh sb="0" eb="3">
      <t>ヘヤメイ</t>
    </rPh>
    <phoneticPr fontId="3"/>
  </si>
  <si>
    <t>時間帯</t>
    <rPh sb="0" eb="2">
      <t>ジカン</t>
    </rPh>
    <rPh sb="2" eb="3">
      <t>タイ</t>
    </rPh>
    <phoneticPr fontId="3"/>
  </si>
  <si>
    <t>金額（税抜き）</t>
    <rPh sb="0" eb="2">
      <t>キンガク</t>
    </rPh>
    <rPh sb="3" eb="5">
      <t>ゼイヌ</t>
    </rPh>
    <phoneticPr fontId="3"/>
  </si>
  <si>
    <t>rental_room3688@kobeharborland.jp</t>
    <phoneticPr fontId="7"/>
  </si>
  <si>
    <t>申込内容</t>
    <rPh sb="0" eb="2">
      <t>モウシコミ</t>
    </rPh>
    <rPh sb="2" eb="4">
      <t>ナイヨウ</t>
    </rPh>
    <phoneticPr fontId="3"/>
  </si>
  <si>
    <t>8階大会議室</t>
    <rPh sb="1" eb="2">
      <t>カイ</t>
    </rPh>
    <rPh sb="2" eb="6">
      <t>ダイカイギシツ</t>
    </rPh>
    <phoneticPr fontId="3"/>
  </si>
  <si>
    <t>午前</t>
    <rPh sb="0" eb="2">
      <t>ゴゼン</t>
    </rPh>
    <phoneticPr fontId="3"/>
  </si>
  <si>
    <t>9～12時</t>
    <rPh sb="4" eb="5">
      <t>ジ</t>
    </rPh>
    <phoneticPr fontId="3"/>
  </si>
  <si>
    <t>Excelデータのままメールをお送りください。</t>
    <rPh sb="16" eb="17">
      <t>オク</t>
    </rPh>
    <phoneticPr fontId="3"/>
  </si>
  <si>
    <t>午後</t>
    <rPh sb="0" eb="2">
      <t>ゴゴ</t>
    </rPh>
    <phoneticPr fontId="3"/>
  </si>
  <si>
    <t>13～17時</t>
    <rPh sb="5" eb="6">
      <t>ジ</t>
    </rPh>
    <phoneticPr fontId="3"/>
  </si>
  <si>
    <t>夜間</t>
    <rPh sb="0" eb="2">
      <t>ヤカン</t>
    </rPh>
    <phoneticPr fontId="3"/>
  </si>
  <si>
    <t>18～21時</t>
    <rPh sb="5" eb="6">
      <t>ジ</t>
    </rPh>
    <phoneticPr fontId="3"/>
  </si>
  <si>
    <t>終日</t>
    <rPh sb="0" eb="2">
      <t>シュウジツ</t>
    </rPh>
    <phoneticPr fontId="3"/>
  </si>
  <si>
    <t>9～21時</t>
    <rPh sb="4" eb="5">
      <t>ジ</t>
    </rPh>
    <phoneticPr fontId="3"/>
  </si>
  <si>
    <t>延長</t>
    <rPh sb="0" eb="2">
      <t>エンチョウ</t>
    </rPh>
    <phoneticPr fontId="3"/>
  </si>
  <si>
    <t>時間</t>
    <rPh sb="0" eb="2">
      <t>ジカン</t>
    </rPh>
    <phoneticPr fontId="7"/>
  </si>
  <si>
    <t>8階小会議室</t>
    <rPh sb="1" eb="2">
      <t>カイ</t>
    </rPh>
    <rPh sb="2" eb="6">
      <t>ショウカイギシツ</t>
    </rPh>
    <phoneticPr fontId="3"/>
  </si>
  <si>
    <t>＜注意事項＞</t>
    <rPh sb="1" eb="5">
      <t>チュウイジコウ</t>
    </rPh>
    <phoneticPr fontId="3"/>
  </si>
  <si>
    <t>・使用日の１週間前（同曜日）から</t>
    <rPh sb="1" eb="4">
      <t>シヨウビ</t>
    </rPh>
    <rPh sb="6" eb="8">
      <t>シュウカン</t>
    </rPh>
    <rPh sb="8" eb="9">
      <t>マエ</t>
    </rPh>
    <rPh sb="10" eb="11">
      <t>ドウ</t>
    </rPh>
    <rPh sb="11" eb="13">
      <t>ヨウビ</t>
    </rPh>
    <phoneticPr fontId="3"/>
  </si>
  <si>
    <t>キャンセル料(使用料の100%)が発生します。</t>
    <phoneticPr fontId="3"/>
  </si>
  <si>
    <t>時間</t>
    <rPh sb="0" eb="2">
      <t>ジカン</t>
    </rPh>
    <phoneticPr fontId="3"/>
  </si>
  <si>
    <t>・上記期間含め、１回に限り日程変更可能です。</t>
    <rPh sb="1" eb="3">
      <t>ジョウキ</t>
    </rPh>
    <rPh sb="3" eb="5">
      <t>キカン</t>
    </rPh>
    <rPh sb="5" eb="6">
      <t>フク</t>
    </rPh>
    <rPh sb="9" eb="10">
      <t>カイ</t>
    </rPh>
    <rPh sb="11" eb="12">
      <t>カギ</t>
    </rPh>
    <rPh sb="13" eb="15">
      <t>ニッテイ</t>
    </rPh>
    <rPh sb="15" eb="17">
      <t>ヘンコウ</t>
    </rPh>
    <rPh sb="17" eb="19">
      <t>カノウ</t>
    </rPh>
    <phoneticPr fontId="3"/>
  </si>
  <si>
    <t>地下1階会議室</t>
    <rPh sb="0" eb="2">
      <t>チカ</t>
    </rPh>
    <rPh sb="3" eb="4">
      <t>カイ</t>
    </rPh>
    <rPh sb="4" eb="7">
      <t>カイギシツ</t>
    </rPh>
    <phoneticPr fontId="3"/>
  </si>
  <si>
    <t>地下会議室</t>
    <rPh sb="0" eb="2">
      <t>チカ</t>
    </rPh>
    <rPh sb="2" eb="5">
      <t>カイギシツ</t>
    </rPh>
    <phoneticPr fontId="3"/>
  </si>
  <si>
    <t>時間帯及び部屋の変更はできません。</t>
    <rPh sb="0" eb="3">
      <t>ジカンタイ</t>
    </rPh>
    <rPh sb="3" eb="4">
      <t>オヨ</t>
    </rPh>
    <rPh sb="5" eb="7">
      <t>ヘヤ</t>
    </rPh>
    <rPh sb="8" eb="10">
      <t>ヘンコウ</t>
    </rPh>
    <phoneticPr fontId="3"/>
  </si>
  <si>
    <t>合計使用料</t>
    <rPh sb="0" eb="2">
      <t>ゴウケイ</t>
    </rPh>
    <rPh sb="2" eb="5">
      <t>シヨウリョウ</t>
    </rPh>
    <phoneticPr fontId="3"/>
  </si>
  <si>
    <t>円</t>
    <rPh sb="0" eb="1">
      <t>エン</t>
    </rPh>
    <phoneticPr fontId="3"/>
  </si>
  <si>
    <t>消費税（10％）</t>
    <rPh sb="0" eb="3">
      <t>ショウヒゼイ</t>
    </rPh>
    <phoneticPr fontId="3"/>
  </si>
  <si>
    <t>追加備品</t>
    <rPh sb="0" eb="2">
      <t>ツイカ</t>
    </rPh>
    <rPh sb="2" eb="4">
      <t>ビヒン</t>
    </rPh>
    <phoneticPr fontId="3"/>
  </si>
  <si>
    <t>プロジェクター</t>
    <phoneticPr fontId="3"/>
  </si>
  <si>
    <t>合計額</t>
    <rPh sb="0" eb="2">
      <t>ゴウケイ</t>
    </rPh>
    <rPh sb="2" eb="3">
      <t>ガク</t>
    </rPh>
    <phoneticPr fontId="3"/>
  </si>
  <si>
    <t>■使用日：</t>
    <rPh sb="1" eb="4">
      <t>シヨウビ</t>
    </rPh>
    <phoneticPr fontId="7"/>
  </si>
  <si>
    <t>■ご利用：</t>
    <rPh sb="2" eb="4">
      <t>リヨウ</t>
    </rPh>
    <phoneticPr fontId="7"/>
  </si>
  <si>
    <t>申込受付書</t>
    <rPh sb="0" eb="2">
      <t>モウシコミ</t>
    </rPh>
    <rPh sb="2" eb="4">
      <t>ウケツケ</t>
    </rPh>
    <rPh sb="4" eb="5">
      <t>ショ</t>
    </rPh>
    <phoneticPr fontId="3"/>
  </si>
  <si>
    <t>様</t>
    <rPh sb="0" eb="1">
      <t>サマ</t>
    </rPh>
    <phoneticPr fontId="3"/>
  </si>
  <si>
    <t>受付印</t>
    <rPh sb="0" eb="2">
      <t>ウケツケ</t>
    </rPh>
    <rPh sb="2" eb="3">
      <t>イン</t>
    </rPh>
    <phoneticPr fontId="3"/>
  </si>
  <si>
    <t>上記の通り申込を受付いたしました。</t>
    <rPh sb="0" eb="2">
      <t>ジョウキ</t>
    </rPh>
    <rPh sb="3" eb="4">
      <t>トオ</t>
    </rPh>
    <rPh sb="5" eb="7">
      <t>モウシコミ</t>
    </rPh>
    <rPh sb="8" eb="10">
      <t>ウケツケ</t>
    </rPh>
    <phoneticPr fontId="3"/>
  </si>
  <si>
    <t>以下記入ありません</t>
    <rPh sb="0" eb="2">
      <t>イカ</t>
    </rPh>
    <rPh sb="2" eb="4">
      <t>キニュウ</t>
    </rPh>
    <phoneticPr fontId="7"/>
  </si>
  <si>
    <t>神戸ハーバーランド株式会社</t>
    <rPh sb="0" eb="2">
      <t>コウベ</t>
    </rPh>
    <rPh sb="9" eb="13">
      <t>カブシキガイシャ</t>
    </rPh>
    <phoneticPr fontId="3"/>
  </si>
  <si>
    <t>神戸市中央区東川崎町1-1-3-8階</t>
    <rPh sb="0" eb="6">
      <t>コウベシチュウオウク</t>
    </rPh>
    <rPh sb="6" eb="10">
      <t>ヒガシカワサキマチ</t>
    </rPh>
    <rPh sb="17" eb="18">
      <t>カイ</t>
    </rPh>
    <phoneticPr fontId="3"/>
  </si>
  <si>
    <t>登録番号：T4140001012101</t>
    <rPh sb="0" eb="4">
      <t>トウロクバンゴウ</t>
    </rPh>
    <phoneticPr fontId="3"/>
  </si>
  <si>
    <t>担当</t>
    <rPh sb="0" eb="2">
      <t>タントウ</t>
    </rPh>
    <phoneticPr fontId="3"/>
  </si>
  <si>
    <t>金額</t>
    <rPh sb="0" eb="2">
      <t>キンガク</t>
    </rPh>
    <phoneticPr fontId="3"/>
  </si>
  <si>
    <r>
      <t>円</t>
    </r>
    <r>
      <rPr>
        <sz val="9"/>
        <color theme="1"/>
        <rFont val="游ゴシック"/>
        <family val="3"/>
        <charset val="128"/>
        <scheme val="minor"/>
      </rPr>
      <t>（消費税込み）</t>
    </r>
    <rPh sb="0" eb="1">
      <t>エン</t>
    </rPh>
    <rPh sb="2" eb="5">
      <t>ショウヒゼイ</t>
    </rPh>
    <rPh sb="5" eb="6">
      <t>コ</t>
    </rPh>
    <phoneticPr fontId="3"/>
  </si>
  <si>
    <t>使用内容</t>
    <rPh sb="0" eb="2">
      <t>シヨウ</t>
    </rPh>
    <rPh sb="2" eb="4">
      <t>ナイヨウ</t>
    </rPh>
    <phoneticPr fontId="3"/>
  </si>
  <si>
    <t>みなと銀行　神戸駅前支店（163）</t>
    <rPh sb="3" eb="5">
      <t>ギンコウ</t>
    </rPh>
    <phoneticPr fontId="3"/>
  </si>
  <si>
    <t>（口座番号）　</t>
    <rPh sb="1" eb="3">
      <t>コウザ</t>
    </rPh>
    <rPh sb="3" eb="5">
      <t>バンゴウ</t>
    </rPh>
    <phoneticPr fontId="3"/>
  </si>
  <si>
    <t>普通　0627470</t>
    <phoneticPr fontId="7"/>
  </si>
  <si>
    <t>（口座名）　</t>
    <rPh sb="1" eb="4">
      <t>コウザメイ</t>
    </rPh>
    <phoneticPr fontId="3"/>
  </si>
  <si>
    <t>神戸ハーバーランド株式会社</t>
    <phoneticPr fontId="7"/>
  </si>
  <si>
    <t>＊翌月末日までにお支払い願います。</t>
    <rPh sb="1" eb="4">
      <t>ヨクゲツマツ</t>
    </rPh>
    <rPh sb="4" eb="5">
      <t>ビ</t>
    </rPh>
    <rPh sb="9" eb="11">
      <t>シハラ</t>
    </rPh>
    <rPh sb="12" eb="13">
      <t>ネガ</t>
    </rPh>
    <phoneticPr fontId="3"/>
  </si>
  <si>
    <t>＊振込手数料はご負担ください。</t>
    <rPh sb="1" eb="6">
      <t>フリコミテスウリョウ</t>
    </rPh>
    <rPh sb="8" eb="10">
      <t>フタン</t>
    </rPh>
    <phoneticPr fontId="3"/>
  </si>
  <si>
    <t>電話</t>
    <rPh sb="0" eb="2">
      <t>デンワ</t>
    </rPh>
    <phoneticPr fontId="3"/>
  </si>
  <si>
    <t>黄色枠をご記入ください。</t>
    <rPh sb="0" eb="2">
      <t>キイロ</t>
    </rPh>
    <rPh sb="2" eb="3">
      <t>ワク</t>
    </rPh>
    <rPh sb="5" eb="7">
      <t>キニュウ</t>
    </rPh>
    <phoneticPr fontId="3"/>
  </si>
  <si>
    <t>日数及び時間</t>
    <rPh sb="0" eb="2">
      <t>ニッスウ</t>
    </rPh>
    <rPh sb="2" eb="3">
      <t>オヨ</t>
    </rPh>
    <rPh sb="4" eb="6">
      <t>ジカン</t>
    </rPh>
    <phoneticPr fontId="3"/>
  </si>
  <si>
    <t>■お支払い方法</t>
    <rPh sb="2" eb="4">
      <t>シハラ</t>
    </rPh>
    <rPh sb="5" eb="7">
      <t>ホウホウ</t>
    </rPh>
    <phoneticPr fontId="3"/>
  </si>
  <si>
    <t>口座振込</t>
    <rPh sb="0" eb="3">
      <t>コウザフ</t>
    </rPh>
    <rPh sb="3" eb="4">
      <t>コ</t>
    </rPh>
    <phoneticPr fontId="3"/>
  </si>
  <si>
    <t>振込先</t>
    <rPh sb="0" eb="2">
      <t>フリコミ</t>
    </rPh>
    <rPh sb="2" eb="3">
      <t>サキ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</si>
</sst>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yyyy&quot;年&quot;m&quot;月&quot;d&quot;日&quot;\(aaa\)"/>
    <numFmt numFmtId="177" formatCode="[h]:mm"/>
    <numFmt numFmtId="178" formatCode="m&quot;月&quot;d&quot;日&quot;;;;"/>
    <numFmt numFmtId="179" formatCode="#"/>
    <numFmt numFmtId="180" formatCode="#,###"/>
  </numFmts>
  <fonts count="2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6"/>
      <name val="游ゴシック"/>
      <family val="3"/>
      <charset val="128"/>
      <scheme val="minor"/>
    </font>
    <font>
      <b/>
      <sz val="11"/>
      <color theme="0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0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2"/>
      <color theme="0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6">
    <xf numFmtId="0" fontId="0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1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203">
    <xf numFmtId="0" fontId="0" fillId="0" borderId="0" xfId="0">
      <alignment vertical="center"/>
    </xf>
    <xf numFmtId="0" fontId="1" fillId="0" borderId="0" xfId="3">
      <alignment vertical="center"/>
    </xf>
    <xf numFmtId="0" fontId="5" fillId="0" borderId="0" xfId="3" applyFont="1" applyAlignment="1">
      <alignment horizontal="center" vertical="center"/>
    </xf>
    <xf numFmtId="0" fontId="6" fillId="0" borderId="0" xfId="3" applyFont="1">
      <alignment vertical="center"/>
    </xf>
    <xf numFmtId="0" fontId="1" fillId="0" borderId="0" xfId="3" applyAlignment="1">
      <alignment horizontal="right" vertical="center"/>
    </xf>
    <xf numFmtId="0" fontId="8" fillId="0" borderId="0" xfId="2" applyAlignment="1" applyProtection="1">
      <alignment vertical="center"/>
    </xf>
    <xf numFmtId="0" fontId="1" fillId="0" borderId="4" xfId="3" applyBorder="1" applyAlignment="1">
      <alignment horizontal="center" vertical="center"/>
    </xf>
    <xf numFmtId="176" fontId="1" fillId="0" borderId="0" xfId="3" applyNumberFormat="1">
      <alignment vertical="center"/>
    </xf>
    <xf numFmtId="176" fontId="1" fillId="0" borderId="0" xfId="3" applyNumberFormat="1" applyAlignment="1">
      <alignment horizontal="center" vertical="center"/>
    </xf>
    <xf numFmtId="0" fontId="1" fillId="0" borderId="0" xfId="3" applyAlignment="1">
      <alignment horizontal="left" vertical="center"/>
    </xf>
    <xf numFmtId="0" fontId="1" fillId="0" borderId="5" xfId="3" applyBorder="1">
      <alignment vertical="center"/>
    </xf>
    <xf numFmtId="176" fontId="1" fillId="0" borderId="4" xfId="3" applyNumberFormat="1" applyBorder="1" applyAlignment="1">
      <alignment horizontal="center" vertical="center"/>
    </xf>
    <xf numFmtId="0" fontId="1" fillId="0" borderId="7" xfId="3" applyBorder="1" applyAlignment="1">
      <alignment horizontal="center" vertical="center" shrinkToFit="1"/>
    </xf>
    <xf numFmtId="176" fontId="1" fillId="0" borderId="6" xfId="3" applyNumberFormat="1" applyBorder="1" applyAlignment="1">
      <alignment horizontal="center" vertical="center"/>
    </xf>
    <xf numFmtId="0" fontId="1" fillId="0" borderId="7" xfId="3" applyBorder="1">
      <alignment vertical="center"/>
    </xf>
    <xf numFmtId="0" fontId="8" fillId="0" borderId="0" xfId="2" applyAlignment="1">
      <alignment vertical="center"/>
    </xf>
    <xf numFmtId="0" fontId="1" fillId="0" borderId="10" xfId="3" applyBorder="1" applyAlignment="1">
      <alignment vertical="center" shrinkToFit="1"/>
    </xf>
    <xf numFmtId="0" fontId="1" fillId="0" borderId="0" xfId="3" applyAlignment="1">
      <alignment horizontal="center" vertical="center"/>
    </xf>
    <xf numFmtId="38" fontId="0" fillId="0" borderId="11" xfId="5" applyFont="1" applyBorder="1" applyProtection="1">
      <alignment vertical="center"/>
    </xf>
    <xf numFmtId="0" fontId="1" fillId="0" borderId="10" xfId="3" applyBorder="1">
      <alignment vertical="center"/>
    </xf>
    <xf numFmtId="0" fontId="1" fillId="0" borderId="12" xfId="3" applyBorder="1">
      <alignment vertical="center"/>
    </xf>
    <xf numFmtId="0" fontId="1" fillId="0" borderId="13" xfId="3" applyBorder="1">
      <alignment vertical="center"/>
    </xf>
    <xf numFmtId="0" fontId="1" fillId="0" borderId="14" xfId="3" applyBorder="1" applyAlignment="1">
      <alignment horizontal="center" vertical="center"/>
    </xf>
    <xf numFmtId="38" fontId="0" fillId="0" borderId="15" xfId="5" applyFont="1" applyBorder="1" applyProtection="1">
      <alignment vertical="center"/>
    </xf>
    <xf numFmtId="0" fontId="1" fillId="0" borderId="16" xfId="3" applyBorder="1">
      <alignment vertical="center"/>
    </xf>
    <xf numFmtId="0" fontId="1" fillId="0" borderId="11" xfId="3" applyBorder="1">
      <alignment vertical="center"/>
    </xf>
    <xf numFmtId="0" fontId="1" fillId="0" borderId="12" xfId="3" applyBorder="1" applyAlignment="1">
      <alignment horizontal="center" vertical="center"/>
    </xf>
    <xf numFmtId="38" fontId="0" fillId="0" borderId="13" xfId="5" applyFont="1" applyBorder="1" applyProtection="1">
      <alignment vertical="center"/>
    </xf>
    <xf numFmtId="0" fontId="1" fillId="0" borderId="2" xfId="3" applyBorder="1" applyAlignment="1">
      <alignment horizontal="center" vertical="center"/>
    </xf>
    <xf numFmtId="38" fontId="0" fillId="0" borderId="3" xfId="5" applyFont="1" applyBorder="1" applyProtection="1">
      <alignment vertical="center"/>
    </xf>
    <xf numFmtId="0" fontId="1" fillId="0" borderId="18" xfId="3" applyBorder="1" applyAlignment="1">
      <alignment horizontal="center" vertical="center"/>
    </xf>
    <xf numFmtId="38" fontId="0" fillId="0" borderId="19" xfId="5" applyFont="1" applyBorder="1" applyProtection="1">
      <alignment vertical="center"/>
    </xf>
    <xf numFmtId="0" fontId="9" fillId="0" borderId="12" xfId="3" applyFont="1" applyBorder="1" applyAlignment="1">
      <alignment horizontal="right" vertical="center" shrinkToFit="1"/>
    </xf>
    <xf numFmtId="0" fontId="1" fillId="0" borderId="20" xfId="3" applyBorder="1" applyAlignment="1">
      <alignment horizontal="center" vertical="center"/>
    </xf>
    <xf numFmtId="38" fontId="0" fillId="0" borderId="21" xfId="5" applyFont="1" applyBorder="1" applyProtection="1">
      <alignment vertical="center"/>
    </xf>
    <xf numFmtId="0" fontId="1" fillId="0" borderId="6" xfId="3" applyBorder="1">
      <alignment vertical="center"/>
    </xf>
    <xf numFmtId="0" fontId="1" fillId="0" borderId="6" xfId="3" applyBorder="1" applyAlignment="1">
      <alignment horizontal="left" vertical="center"/>
    </xf>
    <xf numFmtId="38" fontId="0" fillId="0" borderId="6" xfId="5" applyFont="1" applyBorder="1" applyProtection="1">
      <alignment vertical="center"/>
    </xf>
    <xf numFmtId="0" fontId="10" fillId="0" borderId="5" xfId="3" applyFont="1" applyBorder="1" applyAlignment="1">
      <alignment horizontal="right" vertical="center" shrinkToFit="1"/>
    </xf>
    <xf numFmtId="0" fontId="13" fillId="0" borderId="7" xfId="3" applyFont="1" applyBorder="1">
      <alignment vertical="center"/>
    </xf>
    <xf numFmtId="38" fontId="0" fillId="0" borderId="0" xfId="5" applyFont="1" applyProtection="1">
      <alignment vertical="center"/>
    </xf>
    <xf numFmtId="0" fontId="14" fillId="0" borderId="10" xfId="3" applyFont="1" applyBorder="1">
      <alignment vertical="center"/>
    </xf>
    <xf numFmtId="0" fontId="1" fillId="0" borderId="11" xfId="3" applyBorder="1" applyAlignment="1">
      <alignment horizontal="left" vertical="center" indent="1"/>
    </xf>
    <xf numFmtId="0" fontId="1" fillId="0" borderId="0" xfId="3" applyAlignment="1">
      <alignment horizontal="left" vertical="center" indent="1"/>
    </xf>
    <xf numFmtId="0" fontId="15" fillId="0" borderId="0" xfId="3" applyFont="1" applyAlignment="1">
      <alignment horizontal="left" vertical="center" indent="2"/>
    </xf>
    <xf numFmtId="38" fontId="0" fillId="0" borderId="0" xfId="5" applyFont="1" applyBorder="1" applyProtection="1">
      <alignment vertical="center"/>
    </xf>
    <xf numFmtId="0" fontId="1" fillId="0" borderId="1" xfId="3" applyBorder="1">
      <alignment vertical="center"/>
    </xf>
    <xf numFmtId="0" fontId="1" fillId="0" borderId="2" xfId="3" applyBorder="1">
      <alignment vertical="center"/>
    </xf>
    <xf numFmtId="0" fontId="1" fillId="0" borderId="0" xfId="3" applyAlignment="1">
      <alignment horizontal="left" vertical="center" indent="2"/>
    </xf>
    <xf numFmtId="0" fontId="1" fillId="0" borderId="9" xfId="3" applyBorder="1">
      <alignment vertical="center"/>
    </xf>
    <xf numFmtId="38" fontId="1" fillId="0" borderId="0" xfId="3" applyNumberFormat="1">
      <alignment vertical="center"/>
    </xf>
    <xf numFmtId="0" fontId="1" fillId="0" borderId="8" xfId="3" applyBorder="1">
      <alignment vertical="center"/>
    </xf>
    <xf numFmtId="0" fontId="1" fillId="0" borderId="17" xfId="3" applyBorder="1">
      <alignment vertical="center"/>
    </xf>
    <xf numFmtId="0" fontId="1" fillId="0" borderId="0" xfId="3" applyAlignment="1">
      <alignment vertical="center" shrinkToFit="1"/>
    </xf>
    <xf numFmtId="38" fontId="1" fillId="0" borderId="0" xfId="3" applyNumberFormat="1" applyAlignment="1">
      <alignment vertical="center" shrinkToFit="1"/>
    </xf>
    <xf numFmtId="0" fontId="1" fillId="0" borderId="2" xfId="3" applyBorder="1" applyAlignment="1">
      <alignment vertical="center" shrinkToFit="1"/>
    </xf>
    <xf numFmtId="0" fontId="1" fillId="0" borderId="6" xfId="3" applyBorder="1" applyAlignment="1">
      <alignment vertical="center" shrinkToFit="1"/>
    </xf>
    <xf numFmtId="0" fontId="1" fillId="0" borderId="9" xfId="3" applyBorder="1" applyAlignment="1">
      <alignment horizontal="center" vertical="center" shrinkToFit="1"/>
    </xf>
    <xf numFmtId="0" fontId="1" fillId="0" borderId="4" xfId="3" applyBorder="1" applyAlignment="1">
      <alignment horizontal="center" vertical="center" shrinkToFit="1"/>
    </xf>
    <xf numFmtId="0" fontId="1" fillId="0" borderId="5" xfId="3" applyBorder="1" applyAlignment="1">
      <alignment horizontal="center" vertical="center" shrinkToFit="1"/>
    </xf>
    <xf numFmtId="0" fontId="1" fillId="0" borderId="5" xfId="3" applyBorder="1" applyAlignment="1">
      <alignment vertical="center" shrinkToFit="1"/>
    </xf>
    <xf numFmtId="0" fontId="1" fillId="0" borderId="7" xfId="3" applyBorder="1" applyAlignment="1">
      <alignment vertical="center" shrinkToFit="1"/>
    </xf>
    <xf numFmtId="0" fontId="1" fillId="0" borderId="17" xfId="3" applyBorder="1" applyAlignment="1">
      <alignment horizontal="center" vertical="center" shrinkToFit="1"/>
    </xf>
    <xf numFmtId="0" fontId="6" fillId="0" borderId="4" xfId="3" applyFont="1" applyBorder="1" applyAlignment="1">
      <alignment horizontal="center" vertical="center" shrinkToFit="1"/>
    </xf>
    <xf numFmtId="0" fontId="6" fillId="0" borderId="7" xfId="3" applyFont="1" applyBorder="1" applyAlignment="1">
      <alignment horizontal="center" vertical="center" shrinkToFit="1"/>
    </xf>
    <xf numFmtId="20" fontId="1" fillId="0" borderId="4" xfId="3" applyNumberFormat="1" applyBorder="1" applyAlignment="1">
      <alignment horizontal="center" vertical="center" shrinkToFit="1"/>
    </xf>
    <xf numFmtId="176" fontId="1" fillId="0" borderId="4" xfId="3" applyNumberFormat="1" applyBorder="1" applyAlignment="1">
      <alignment horizontal="center" vertical="center" shrinkToFit="1"/>
    </xf>
    <xf numFmtId="176" fontId="1" fillId="0" borderId="0" xfId="3" applyNumberFormat="1" applyAlignment="1">
      <alignment vertical="center" shrinkToFit="1"/>
    </xf>
    <xf numFmtId="176" fontId="1" fillId="0" borderId="0" xfId="3" applyNumberFormat="1" applyAlignment="1">
      <alignment horizontal="center" vertical="center" shrinkToFit="1"/>
    </xf>
    <xf numFmtId="0" fontId="1" fillId="0" borderId="0" xfId="3" applyAlignment="1">
      <alignment horizontal="left" vertical="center" shrinkToFit="1"/>
    </xf>
    <xf numFmtId="176" fontId="1" fillId="0" borderId="7" xfId="3" applyNumberFormat="1" applyBorder="1" applyAlignment="1">
      <alignment horizontal="center" vertical="center" shrinkToFit="1"/>
    </xf>
    <xf numFmtId="176" fontId="1" fillId="0" borderId="6" xfId="3" applyNumberFormat="1" applyBorder="1" applyAlignment="1">
      <alignment horizontal="center" vertical="center" shrinkToFit="1"/>
    </xf>
    <xf numFmtId="176" fontId="1" fillId="0" borderId="0" xfId="3" applyNumberFormat="1" applyAlignment="1">
      <alignment horizontal="left" vertical="center" shrinkToFit="1"/>
    </xf>
    <xf numFmtId="38" fontId="0" fillId="0" borderId="11" xfId="5" applyFont="1" applyBorder="1" applyAlignment="1" applyProtection="1">
      <alignment vertical="center" shrinkToFit="1"/>
    </xf>
    <xf numFmtId="0" fontId="1" fillId="0" borderId="12" xfId="3" applyBorder="1" applyAlignment="1">
      <alignment vertical="center" shrinkToFit="1"/>
    </xf>
    <xf numFmtId="0" fontId="1" fillId="0" borderId="13" xfId="3" applyBorder="1" applyAlignment="1">
      <alignment vertical="center" shrinkToFit="1"/>
    </xf>
    <xf numFmtId="176" fontId="1" fillId="0" borderId="14" xfId="3" applyNumberFormat="1" applyBorder="1" applyAlignment="1">
      <alignment horizontal="center" vertical="center" shrinkToFit="1"/>
    </xf>
    <xf numFmtId="0" fontId="1" fillId="0" borderId="22" xfId="3" applyBorder="1" applyAlignment="1">
      <alignment horizontal="center" vertical="center" shrinkToFit="1"/>
    </xf>
    <xf numFmtId="38" fontId="0" fillId="0" borderId="15" xfId="5" applyFont="1" applyBorder="1" applyAlignment="1" applyProtection="1">
      <alignment vertical="center" shrinkToFit="1"/>
    </xf>
    <xf numFmtId="0" fontId="1" fillId="0" borderId="16" xfId="3" applyBorder="1" applyAlignment="1">
      <alignment vertical="center" shrinkToFit="1"/>
    </xf>
    <xf numFmtId="0" fontId="1" fillId="0" borderId="11" xfId="3" applyBorder="1" applyAlignment="1">
      <alignment vertical="center" shrinkToFit="1"/>
    </xf>
    <xf numFmtId="0" fontId="6" fillId="0" borderId="16" xfId="3" applyFont="1" applyBorder="1" applyAlignment="1">
      <alignment vertical="center" shrinkToFit="1"/>
    </xf>
    <xf numFmtId="176" fontId="1" fillId="0" borderId="12" xfId="3" applyNumberFormat="1" applyBorder="1" applyAlignment="1">
      <alignment horizontal="left" vertical="center" shrinkToFit="1"/>
    </xf>
    <xf numFmtId="176" fontId="1" fillId="0" borderId="12" xfId="3" applyNumberFormat="1" applyBorder="1" applyAlignment="1">
      <alignment horizontal="center" vertical="center" shrinkToFit="1"/>
    </xf>
    <xf numFmtId="38" fontId="0" fillId="0" borderId="13" xfId="5" applyFont="1" applyBorder="1" applyAlignment="1" applyProtection="1">
      <alignment vertical="center" shrinkToFit="1"/>
    </xf>
    <xf numFmtId="0" fontId="11" fillId="0" borderId="16" xfId="3" applyFont="1" applyBorder="1" applyAlignment="1">
      <alignment vertical="center" shrinkToFit="1"/>
    </xf>
    <xf numFmtId="0" fontId="11" fillId="0" borderId="16" xfId="3" applyFont="1" applyBorder="1" applyAlignment="1">
      <alignment horizontal="left" vertical="top" shrinkToFit="1"/>
    </xf>
    <xf numFmtId="0" fontId="1" fillId="0" borderId="2" xfId="3" applyBorder="1" applyAlignment="1">
      <alignment horizontal="left" vertical="center" shrinkToFit="1"/>
    </xf>
    <xf numFmtId="176" fontId="1" fillId="0" borderId="2" xfId="3" applyNumberFormat="1" applyBorder="1" applyAlignment="1">
      <alignment horizontal="center" vertical="center" shrinkToFit="1"/>
    </xf>
    <xf numFmtId="38" fontId="0" fillId="0" borderId="3" xfId="5" applyFont="1" applyBorder="1" applyAlignment="1" applyProtection="1">
      <alignment vertical="center" shrinkToFit="1"/>
    </xf>
    <xf numFmtId="176" fontId="1" fillId="0" borderId="18" xfId="3" applyNumberFormat="1" applyBorder="1" applyAlignment="1">
      <alignment horizontal="center" vertical="center" shrinkToFit="1"/>
    </xf>
    <xf numFmtId="0" fontId="1" fillId="0" borderId="23" xfId="3" applyBorder="1" applyAlignment="1">
      <alignment horizontal="center" vertical="center" shrinkToFit="1"/>
    </xf>
    <xf numFmtId="38" fontId="0" fillId="0" borderId="19" xfId="5" applyFont="1" applyBorder="1" applyAlignment="1" applyProtection="1">
      <alignment vertical="center" shrinkToFit="1"/>
    </xf>
    <xf numFmtId="0" fontId="1" fillId="0" borderId="1" xfId="3" applyBorder="1" applyAlignment="1">
      <alignment vertical="center" shrinkToFit="1"/>
    </xf>
    <xf numFmtId="0" fontId="1" fillId="0" borderId="3" xfId="3" applyBorder="1" applyAlignment="1">
      <alignment vertical="center" shrinkToFit="1"/>
    </xf>
    <xf numFmtId="38" fontId="0" fillId="0" borderId="12" xfId="5" applyFont="1" applyBorder="1" applyAlignment="1" applyProtection="1">
      <alignment vertical="center" shrinkToFit="1"/>
    </xf>
    <xf numFmtId="176" fontId="1" fillId="0" borderId="20" xfId="3" applyNumberFormat="1" applyBorder="1" applyAlignment="1">
      <alignment horizontal="center" vertical="center" shrinkToFit="1"/>
    </xf>
    <xf numFmtId="38" fontId="0" fillId="0" borderId="21" xfId="5" applyFont="1" applyBorder="1" applyAlignment="1" applyProtection="1">
      <alignment vertical="center" shrinkToFit="1"/>
    </xf>
    <xf numFmtId="176" fontId="1" fillId="0" borderId="5" xfId="3" applyNumberFormat="1" applyBorder="1" applyAlignment="1">
      <alignment vertical="center" shrinkToFit="1"/>
    </xf>
    <xf numFmtId="176" fontId="1" fillId="0" borderId="6" xfId="3" applyNumberFormat="1" applyBorder="1" applyAlignment="1">
      <alignment vertical="center" shrinkToFit="1"/>
    </xf>
    <xf numFmtId="176" fontId="1" fillId="0" borderId="6" xfId="3" applyNumberFormat="1" applyBorder="1" applyAlignment="1">
      <alignment horizontal="left" vertical="center" shrinkToFit="1"/>
    </xf>
    <xf numFmtId="38" fontId="0" fillId="0" borderId="6" xfId="5" applyFont="1" applyBorder="1" applyAlignment="1" applyProtection="1">
      <alignment vertical="center" shrinkToFit="1"/>
    </xf>
    <xf numFmtId="38" fontId="13" fillId="0" borderId="6" xfId="5" applyFont="1" applyBorder="1" applyAlignment="1" applyProtection="1">
      <alignment vertical="center" shrinkToFit="1"/>
    </xf>
    <xf numFmtId="0" fontId="13" fillId="0" borderId="7" xfId="3" applyFont="1" applyBorder="1" applyAlignment="1">
      <alignment vertical="center" shrinkToFit="1"/>
    </xf>
    <xf numFmtId="0" fontId="6" fillId="0" borderId="4" xfId="3" applyFont="1" applyBorder="1" applyAlignment="1">
      <alignment horizontal="center" vertical="center"/>
    </xf>
    <xf numFmtId="38" fontId="0" fillId="0" borderId="12" xfId="1" applyFont="1" applyBorder="1" applyProtection="1">
      <alignment vertical="center"/>
    </xf>
    <xf numFmtId="38" fontId="13" fillId="0" borderId="6" xfId="1" applyFont="1" applyBorder="1" applyProtection="1">
      <alignment vertical="center"/>
    </xf>
    <xf numFmtId="38" fontId="1" fillId="0" borderId="6" xfId="5" applyBorder="1" applyAlignment="1" applyProtection="1">
      <alignment horizontal="right" vertical="center"/>
      <protection locked="0"/>
    </xf>
    <xf numFmtId="179" fontId="9" fillId="0" borderId="5" xfId="3" applyNumberFormat="1" applyFont="1" applyBorder="1" applyAlignment="1">
      <alignment horizontal="right" vertical="center" shrinkToFit="1"/>
    </xf>
    <xf numFmtId="180" fontId="1" fillId="0" borderId="6" xfId="1" applyNumberFormat="1" applyFont="1" applyBorder="1" applyAlignment="1" applyProtection="1">
      <alignment vertical="center" shrinkToFit="1"/>
    </xf>
    <xf numFmtId="179" fontId="1" fillId="0" borderId="7" xfId="3" applyNumberFormat="1" applyBorder="1" applyAlignment="1">
      <alignment vertical="center" shrinkToFit="1"/>
    </xf>
    <xf numFmtId="0" fontId="0" fillId="0" borderId="10" xfId="3" applyFont="1" applyBorder="1" applyAlignment="1">
      <alignment horizontal="left" vertical="center" indent="1"/>
    </xf>
    <xf numFmtId="0" fontId="1" fillId="0" borderId="13" xfId="3" applyBorder="1" applyAlignment="1">
      <alignment horizontal="left" vertical="center" wrapText="1" indent="1"/>
    </xf>
    <xf numFmtId="0" fontId="15" fillId="0" borderId="16" xfId="3" applyFont="1" applyBorder="1" applyAlignment="1">
      <alignment horizontal="left" vertical="center" indent="1"/>
    </xf>
    <xf numFmtId="0" fontId="1" fillId="0" borderId="11" xfId="3" applyBorder="1" applyAlignment="1">
      <alignment horizontal="left" vertical="center" wrapText="1" indent="1"/>
    </xf>
    <xf numFmtId="0" fontId="9" fillId="0" borderId="16" xfId="3" applyFont="1" applyBorder="1" applyAlignment="1">
      <alignment horizontal="left" vertical="center" indent="1"/>
    </xf>
    <xf numFmtId="0" fontId="1" fillId="0" borderId="16" xfId="3" applyBorder="1" applyAlignment="1">
      <alignment horizontal="left" vertical="center" indent="1"/>
    </xf>
    <xf numFmtId="0" fontId="1" fillId="0" borderId="1" xfId="3" applyBorder="1" applyAlignment="1">
      <alignment horizontal="left" vertical="center" indent="1"/>
    </xf>
    <xf numFmtId="0" fontId="1" fillId="0" borderId="3" xfId="3" applyBorder="1" applyAlignment="1">
      <alignment horizontal="left" vertical="center" wrapText="1" indent="1"/>
    </xf>
    <xf numFmtId="0" fontId="1" fillId="0" borderId="6" xfId="3" applyBorder="1" applyAlignment="1">
      <alignment horizontal="center" vertical="center"/>
    </xf>
    <xf numFmtId="0" fontId="2" fillId="0" borderId="6" xfId="4" applyBorder="1" applyAlignment="1" applyProtection="1">
      <alignment vertical="center"/>
    </xf>
    <xf numFmtId="0" fontId="2" fillId="0" borderId="7" xfId="4" applyBorder="1" applyAlignment="1" applyProtection="1">
      <alignment vertical="center"/>
    </xf>
    <xf numFmtId="177" fontId="1" fillId="0" borderId="4" xfId="3" applyNumberFormat="1" applyBorder="1" applyAlignment="1" applyProtection="1">
      <alignment horizontal="center" vertical="center"/>
      <protection locked="0"/>
    </xf>
    <xf numFmtId="0" fontId="1" fillId="0" borderId="4" xfId="3" applyBorder="1" applyAlignment="1" applyProtection="1">
      <alignment horizontal="center" vertical="center"/>
      <protection locked="0"/>
    </xf>
    <xf numFmtId="0" fontId="1" fillId="0" borderId="23" xfId="3" applyBorder="1" applyAlignment="1" applyProtection="1">
      <alignment horizontal="center" vertical="center"/>
      <protection locked="0"/>
    </xf>
    <xf numFmtId="0" fontId="1" fillId="0" borderId="22" xfId="3" applyBorder="1" applyAlignment="1" applyProtection="1">
      <alignment horizontal="center" vertical="center"/>
      <protection locked="0"/>
    </xf>
    <xf numFmtId="0" fontId="1" fillId="0" borderId="24" xfId="3" applyBorder="1" applyAlignment="1" applyProtection="1">
      <alignment horizontal="center" vertical="center"/>
      <protection locked="0"/>
    </xf>
    <xf numFmtId="0" fontId="1" fillId="0" borderId="25" xfId="3" applyBorder="1" applyAlignment="1" applyProtection="1">
      <alignment horizontal="center" vertical="center"/>
      <protection locked="0"/>
    </xf>
    <xf numFmtId="0" fontId="1" fillId="0" borderId="26" xfId="3" applyBorder="1" applyAlignment="1" applyProtection="1">
      <alignment horizontal="center" vertical="center"/>
      <protection locked="0"/>
    </xf>
    <xf numFmtId="0" fontId="0" fillId="0" borderId="0" xfId="3" applyFont="1">
      <alignment vertical="center"/>
    </xf>
    <xf numFmtId="0" fontId="15" fillId="0" borderId="0" xfId="3" applyFont="1">
      <alignment vertical="center"/>
    </xf>
    <xf numFmtId="0" fontId="19" fillId="0" borderId="16" xfId="3" applyFont="1" applyBorder="1">
      <alignment vertical="center"/>
    </xf>
    <xf numFmtId="0" fontId="19" fillId="0" borderId="0" xfId="3" applyFont="1">
      <alignment vertical="center"/>
    </xf>
    <xf numFmtId="0" fontId="19" fillId="0" borderId="11" xfId="3" applyFont="1" applyBorder="1">
      <alignment vertical="center"/>
    </xf>
    <xf numFmtId="0" fontId="19" fillId="0" borderId="16" xfId="3" applyFont="1" applyBorder="1" applyAlignment="1">
      <alignment vertical="top"/>
    </xf>
    <xf numFmtId="0" fontId="0" fillId="0" borderId="5" xfId="3" applyFont="1" applyBorder="1" applyAlignment="1" applyProtection="1">
      <alignment horizontal="right" vertical="center"/>
      <protection locked="0"/>
    </xf>
    <xf numFmtId="0" fontId="6" fillId="0" borderId="0" xfId="3" applyFont="1" applyAlignment="1" applyProtection="1">
      <alignment horizontal="center" vertical="center"/>
      <protection locked="0"/>
    </xf>
    <xf numFmtId="0" fontId="6" fillId="0" borderId="0" xfId="3" applyFont="1" applyAlignment="1">
      <alignment horizontal="left" vertical="center"/>
    </xf>
    <xf numFmtId="0" fontId="6" fillId="0" borderId="0" xfId="3" applyFont="1" applyProtection="1">
      <alignment vertical="center"/>
      <protection locked="0"/>
    </xf>
    <xf numFmtId="0" fontId="14" fillId="0" borderId="6" xfId="3" applyFont="1" applyBorder="1">
      <alignment vertical="center"/>
    </xf>
    <xf numFmtId="0" fontId="6" fillId="0" borderId="5" xfId="3" applyFont="1" applyBorder="1" applyAlignment="1">
      <alignment horizontal="left" vertical="center"/>
    </xf>
    <xf numFmtId="0" fontId="0" fillId="0" borderId="7" xfId="3" applyFont="1" applyBorder="1" applyProtection="1">
      <alignment vertical="center"/>
      <protection locked="0"/>
    </xf>
    <xf numFmtId="0" fontId="1" fillId="0" borderId="0" xfId="3" applyAlignment="1">
      <alignment horizontal="right" vertical="center" indent="3"/>
    </xf>
    <xf numFmtId="0" fontId="1" fillId="0" borderId="11" xfId="3" applyBorder="1" applyAlignment="1">
      <alignment horizontal="center" vertical="center"/>
    </xf>
    <xf numFmtId="0" fontId="20" fillId="3" borderId="1" xfId="3" applyFont="1" applyFill="1" applyBorder="1" applyAlignment="1">
      <alignment horizontal="center" vertical="center"/>
    </xf>
    <xf numFmtId="0" fontId="20" fillId="3" borderId="2" xfId="3" applyFont="1" applyFill="1" applyBorder="1" applyAlignment="1">
      <alignment horizontal="center" vertical="center"/>
    </xf>
    <xf numFmtId="0" fontId="20" fillId="3" borderId="3" xfId="3" applyFont="1" applyFill="1" applyBorder="1" applyAlignment="1">
      <alignment horizontal="center" vertical="center"/>
    </xf>
    <xf numFmtId="0" fontId="4" fillId="0" borderId="4" xfId="3" applyFont="1" applyBorder="1" applyAlignment="1">
      <alignment horizontal="center" vertical="center"/>
    </xf>
    <xf numFmtId="176" fontId="1" fillId="0" borderId="4" xfId="3" applyNumberFormat="1" applyBorder="1" applyAlignment="1" applyProtection="1">
      <alignment horizontal="center" vertical="center"/>
      <protection locked="0"/>
    </xf>
    <xf numFmtId="0" fontId="1" fillId="0" borderId="4" xfId="3" applyBorder="1" applyAlignment="1">
      <alignment horizontal="center" vertical="center"/>
    </xf>
    <xf numFmtId="56" fontId="0" fillId="0" borderId="4" xfId="3" applyNumberFormat="1" applyFont="1" applyBorder="1" applyAlignment="1" applyProtection="1">
      <alignment horizontal="left" vertical="center"/>
      <protection locked="0"/>
    </xf>
    <xf numFmtId="0" fontId="1" fillId="0" borderId="4" xfId="3" applyBorder="1" applyAlignment="1" applyProtection="1">
      <alignment horizontal="left" vertical="center"/>
      <protection locked="0"/>
    </xf>
    <xf numFmtId="0" fontId="0" fillId="0" borderId="4" xfId="3" applyFont="1" applyBorder="1" applyAlignment="1" applyProtection="1">
      <alignment horizontal="left" vertical="center"/>
      <protection locked="0"/>
    </xf>
    <xf numFmtId="0" fontId="8" fillId="0" borderId="4" xfId="2" applyBorder="1" applyAlignment="1" applyProtection="1">
      <alignment vertical="center"/>
      <protection locked="0"/>
    </xf>
    <xf numFmtId="0" fontId="0" fillId="0" borderId="4" xfId="3" applyFont="1" applyBorder="1" applyProtection="1">
      <alignment vertical="center"/>
      <protection locked="0"/>
    </xf>
    <xf numFmtId="0" fontId="9" fillId="0" borderId="16" xfId="3" applyFont="1" applyBorder="1" applyAlignment="1">
      <alignment horizontal="left" vertical="center"/>
    </xf>
    <xf numFmtId="0" fontId="9" fillId="0" borderId="0" xfId="3" applyFont="1" applyAlignment="1">
      <alignment horizontal="left" vertical="center"/>
    </xf>
    <xf numFmtId="0" fontId="9" fillId="0" borderId="11" xfId="3" applyFont="1" applyBorder="1" applyAlignment="1">
      <alignment horizontal="left" vertical="center"/>
    </xf>
    <xf numFmtId="38" fontId="18" fillId="0" borderId="2" xfId="3" applyNumberFormat="1" applyFont="1" applyBorder="1" applyAlignment="1">
      <alignment horizontal="center" vertical="center"/>
    </xf>
    <xf numFmtId="0" fontId="1" fillId="0" borderId="2" xfId="3" applyBorder="1" applyAlignment="1" applyProtection="1">
      <alignment horizontal="center" vertical="center" shrinkToFit="1"/>
      <protection locked="0"/>
    </xf>
    <xf numFmtId="0" fontId="16" fillId="0" borderId="4" xfId="3" applyFont="1" applyBorder="1" applyAlignment="1">
      <alignment horizontal="center" vertical="center"/>
    </xf>
    <xf numFmtId="176" fontId="1" fillId="0" borderId="12" xfId="3" applyNumberFormat="1" applyBorder="1" applyAlignment="1">
      <alignment horizontal="right" vertical="center"/>
    </xf>
    <xf numFmtId="176" fontId="1" fillId="0" borderId="0" xfId="3" applyNumberFormat="1" applyAlignment="1">
      <alignment horizontal="left" vertical="center"/>
    </xf>
    <xf numFmtId="176" fontId="1" fillId="0" borderId="2" xfId="3" applyNumberFormat="1" applyBorder="1" applyAlignment="1" applyProtection="1">
      <alignment horizontal="center" vertical="center"/>
      <protection locked="0"/>
    </xf>
    <xf numFmtId="0" fontId="17" fillId="2" borderId="2" xfId="3" applyFont="1" applyFill="1" applyBorder="1" applyAlignment="1">
      <alignment horizontal="center" vertical="center"/>
    </xf>
    <xf numFmtId="0" fontId="1" fillId="0" borderId="2" xfId="3" applyBorder="1" applyAlignment="1">
      <alignment horizontal="center" vertical="center" shrinkToFit="1"/>
    </xf>
    <xf numFmtId="0" fontId="6" fillId="0" borderId="0" xfId="3" applyFont="1" applyAlignment="1">
      <alignment horizontal="left" vertical="top" wrapText="1"/>
    </xf>
    <xf numFmtId="0" fontId="6" fillId="0" borderId="11" xfId="3" applyFont="1" applyBorder="1" applyAlignment="1">
      <alignment horizontal="left" vertical="top" wrapText="1"/>
    </xf>
    <xf numFmtId="0" fontId="6" fillId="0" borderId="2" xfId="3" applyFont="1" applyBorder="1" applyAlignment="1">
      <alignment horizontal="left" vertical="top" wrapText="1"/>
    </xf>
    <xf numFmtId="0" fontId="6" fillId="0" borderId="3" xfId="3" applyFont="1" applyBorder="1" applyAlignment="1">
      <alignment horizontal="left" vertical="top" wrapText="1"/>
    </xf>
    <xf numFmtId="0" fontId="1" fillId="0" borderId="0" xfId="3" applyAlignment="1">
      <alignment vertical="center" shrinkToFit="1"/>
    </xf>
    <xf numFmtId="176" fontId="1" fillId="0" borderId="4" xfId="3" applyNumberFormat="1" applyBorder="1" applyAlignment="1">
      <alignment horizontal="center" vertical="center" shrinkToFit="1"/>
    </xf>
    <xf numFmtId="176" fontId="1" fillId="0" borderId="5" xfId="3" applyNumberFormat="1" applyBorder="1" applyAlignment="1">
      <alignment horizontal="center" vertical="center" shrinkToFit="1"/>
    </xf>
    <xf numFmtId="0" fontId="1" fillId="0" borderId="8" xfId="3" applyBorder="1" applyAlignment="1">
      <alignment horizontal="center" vertical="center"/>
    </xf>
    <xf numFmtId="0" fontId="1" fillId="0" borderId="17" xfId="3" applyBorder="1" applyAlignment="1">
      <alignment horizontal="center" vertical="center"/>
    </xf>
    <xf numFmtId="176" fontId="1" fillId="0" borderId="16" xfId="3" applyNumberFormat="1" applyBorder="1" applyAlignment="1">
      <alignment horizontal="left" vertical="center" shrinkToFit="1"/>
    </xf>
    <xf numFmtId="0" fontId="1" fillId="0" borderId="16" xfId="3" applyBorder="1" applyAlignment="1">
      <alignment horizontal="left" vertical="center" shrinkToFit="1"/>
    </xf>
    <xf numFmtId="0" fontId="1" fillId="0" borderId="1" xfId="3" applyBorder="1" applyAlignment="1">
      <alignment horizontal="left" vertical="center" shrinkToFit="1"/>
    </xf>
    <xf numFmtId="176" fontId="1" fillId="0" borderId="10" xfId="3" applyNumberFormat="1" applyBorder="1" applyAlignment="1">
      <alignment horizontal="left" vertical="center" shrinkToFit="1"/>
    </xf>
    <xf numFmtId="178" fontId="1" fillId="0" borderId="0" xfId="3" applyNumberFormat="1" applyAlignment="1">
      <alignment horizontal="center" vertical="center"/>
    </xf>
    <xf numFmtId="0" fontId="6" fillId="0" borderId="5" xfId="3" applyFont="1" applyBorder="1" applyAlignment="1" applyProtection="1">
      <alignment horizontal="left" vertical="center" shrinkToFit="1"/>
      <protection locked="0"/>
    </xf>
    <xf numFmtId="0" fontId="6" fillId="0" borderId="6" xfId="3" applyFont="1" applyBorder="1" applyAlignment="1" applyProtection="1">
      <alignment horizontal="left" vertical="center" shrinkToFit="1"/>
      <protection locked="0"/>
    </xf>
    <xf numFmtId="0" fontId="6" fillId="0" borderId="7" xfId="3" applyFont="1" applyBorder="1" applyAlignment="1" applyProtection="1">
      <alignment horizontal="left" vertical="center" shrinkToFit="1"/>
      <protection locked="0"/>
    </xf>
    <xf numFmtId="0" fontId="1" fillId="0" borderId="9" xfId="3" applyBorder="1" applyAlignment="1">
      <alignment horizontal="center" vertical="center" shrinkToFit="1"/>
    </xf>
    <xf numFmtId="0" fontId="1" fillId="0" borderId="8" xfId="3" applyBorder="1" applyAlignment="1">
      <alignment horizontal="center" vertical="center" shrinkToFit="1"/>
    </xf>
    <xf numFmtId="0" fontId="1" fillId="0" borderId="17" xfId="3" applyBorder="1" applyAlignment="1">
      <alignment horizontal="center" vertical="center" shrinkToFit="1"/>
    </xf>
    <xf numFmtId="0" fontId="1" fillId="0" borderId="5" xfId="3" applyBorder="1" applyAlignment="1">
      <alignment vertical="center" shrinkToFit="1"/>
    </xf>
    <xf numFmtId="0" fontId="1" fillId="0" borderId="6" xfId="3" applyBorder="1" applyAlignment="1">
      <alignment vertical="center" shrinkToFit="1"/>
    </xf>
    <xf numFmtId="0" fontId="1" fillId="0" borderId="7" xfId="3" applyBorder="1" applyAlignment="1">
      <alignment vertical="center" shrinkToFit="1"/>
    </xf>
    <xf numFmtId="0" fontId="6" fillId="0" borderId="0" xfId="3" applyFont="1" applyAlignment="1">
      <alignment horizontal="left" vertical="center"/>
    </xf>
    <xf numFmtId="176" fontId="1" fillId="0" borderId="0" xfId="3" applyNumberFormat="1" applyAlignment="1">
      <alignment horizontal="left" vertical="center" shrinkToFit="1"/>
    </xf>
    <xf numFmtId="176" fontId="1" fillId="0" borderId="11" xfId="3" applyNumberFormat="1" applyBorder="1" applyAlignment="1">
      <alignment horizontal="left" vertical="center" shrinkToFit="1"/>
    </xf>
    <xf numFmtId="176" fontId="0" fillId="0" borderId="4" xfId="3" applyNumberFormat="1" applyFont="1" applyBorder="1" applyAlignment="1" applyProtection="1">
      <alignment horizontal="center" vertical="center"/>
      <protection locked="0"/>
    </xf>
    <xf numFmtId="176" fontId="1" fillId="0" borderId="4" xfId="3" applyNumberFormat="1" applyBorder="1" applyAlignment="1">
      <alignment horizontal="center" vertical="center"/>
    </xf>
    <xf numFmtId="176" fontId="1" fillId="0" borderId="5" xfId="3" applyNumberFormat="1" applyBorder="1" applyAlignment="1">
      <alignment horizontal="center" vertical="center"/>
    </xf>
    <xf numFmtId="0" fontId="1" fillId="0" borderId="9" xfId="3" applyBorder="1" applyAlignment="1">
      <alignment horizontal="left" vertical="center" shrinkToFit="1"/>
    </xf>
    <xf numFmtId="0" fontId="1" fillId="0" borderId="8" xfId="3" applyBorder="1" applyAlignment="1">
      <alignment horizontal="left" vertical="center" shrinkToFit="1"/>
    </xf>
    <xf numFmtId="0" fontId="1" fillId="0" borderId="17" xfId="3" applyBorder="1" applyAlignment="1">
      <alignment horizontal="left" vertical="center" shrinkToFit="1"/>
    </xf>
    <xf numFmtId="0" fontId="6" fillId="0" borderId="0" xfId="3" applyFont="1" applyBorder="1" applyAlignment="1">
      <alignment horizontal="left" vertical="center"/>
    </xf>
    <xf numFmtId="0" fontId="14" fillId="0" borderId="0" xfId="3" applyFont="1" applyBorder="1">
      <alignment vertical="center"/>
    </xf>
    <xf numFmtId="0" fontId="1" fillId="0" borderId="0" xfId="3" applyBorder="1">
      <alignment vertical="center"/>
    </xf>
    <xf numFmtId="0" fontId="6" fillId="0" borderId="0" xfId="3" applyFont="1" applyBorder="1" applyAlignment="1" applyProtection="1">
      <alignment horizontal="left" vertical="center" shrinkToFit="1"/>
      <protection locked="0"/>
    </xf>
    <xf numFmtId="0" fontId="14" fillId="0" borderId="4" xfId="3" applyFont="1" applyBorder="1" applyAlignment="1">
      <alignment horizontal="center" vertical="center"/>
    </xf>
  </cellXfs>
  <cellStyles count="6">
    <cellStyle name="ハイパーリンク" xfId="2" builtinId="8"/>
    <cellStyle name="ハイパーリンク 2" xfId="4" xr:uid="{B744D7F5-1E1B-4390-848E-19E8A2233899}"/>
    <cellStyle name="桁区切り" xfId="1" builtinId="6"/>
    <cellStyle name="桁区切り 3 2 186" xfId="5" xr:uid="{909BB522-1F13-4960-B832-A66455F5B22E}"/>
    <cellStyle name="標準" xfId="0" builtinId="0"/>
    <cellStyle name="標準 3 2 186" xfId="3" xr:uid="{C2AD80EC-2A52-49E8-A03F-55629EF8CDAF}"/>
  </cellStyles>
  <dxfs count="11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erver\&#31649;&#29702;&#35506;\Users\m_usami\Desktop\Master&#20250;&#35696;&#23460;&#35299;&#37664;&#12539;&#26045;&#37664;&#12539;&#31354;&#35519;&#30003;&#36796;&#26360;&#65288;KHL&#20849;&#36890;&#29256;2018_0618Ver)COP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マスター"/>
      <sheetName val="Sample"/>
    </sheetNames>
    <sheetDataSet>
      <sheetData sheetId="0">
        <row r="8">
          <cell r="AK8" t="str">
            <v>管理課長</v>
          </cell>
          <cell r="AM8" t="str">
            <v>360-3333</v>
          </cell>
        </row>
        <row r="9">
          <cell r="AK9" t="str">
            <v>企画課長</v>
          </cell>
          <cell r="AM9" t="str">
            <v>360-3335</v>
          </cell>
        </row>
        <row r="10">
          <cell r="AK10" t="str">
            <v>企画課長代理</v>
          </cell>
          <cell r="AM10" t="str">
            <v>360-3337</v>
          </cell>
        </row>
        <row r="11">
          <cell r="AK11" t="str">
            <v>総務課長</v>
          </cell>
        </row>
        <row r="12">
          <cell r="AK12" t="str">
            <v>管理課</v>
          </cell>
        </row>
        <row r="13">
          <cell r="AK13" t="str">
            <v>企画課</v>
          </cell>
        </row>
        <row r="14">
          <cell r="AI14" t="str">
            <v>✔</v>
          </cell>
          <cell r="AK14" t="str">
            <v>総務課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kobeharborland.com/large/" TargetMode="External"/><Relationship Id="rId2" Type="http://schemas.openxmlformats.org/officeDocument/2006/relationships/hyperlink" Target="https://kobeharborland.com/small/" TargetMode="External"/><Relationship Id="rId1" Type="http://schemas.openxmlformats.org/officeDocument/2006/relationships/hyperlink" Target="https://kobeharborland.com/underground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rental_room3688@kobeharborland.jp?subject=&#20250;&#35696;&#23460;&#30003;&#36796;&#12415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6DF4B-832F-457F-ADF4-941F2A3C87AA}">
  <sheetPr codeName="Sheet1">
    <pageSetUpPr fitToPage="1"/>
  </sheetPr>
  <dimension ref="A1:L95"/>
  <sheetViews>
    <sheetView showGridLines="0" tabSelected="1" zoomScaleNormal="100" zoomScaleSheetLayoutView="90" workbookViewId="0">
      <selection activeCell="I5" sqref="I5:J5"/>
    </sheetView>
  </sheetViews>
  <sheetFormatPr defaultColWidth="8.69921875" defaultRowHeight="19.2" customHeight="1" x14ac:dyDescent="0.45"/>
  <cols>
    <col min="1" max="2" width="11.59765625" style="1" customWidth="1"/>
    <col min="3" max="3" width="11.59765625" style="1" hidden="1" customWidth="1"/>
    <col min="4" max="10" width="11.59765625" style="1" customWidth="1"/>
    <col min="11" max="11" width="9.69921875" style="1" customWidth="1"/>
    <col min="12" max="12" width="34.19921875" style="1" customWidth="1"/>
    <col min="13" max="17" width="9.8984375" style="1" customWidth="1"/>
    <col min="18" max="16384" width="8.69921875" style="1"/>
  </cols>
  <sheetData>
    <row r="1" spans="1:12" ht="19.2" customHeight="1" x14ac:dyDescent="0.45">
      <c r="A1" s="144" t="s">
        <v>76</v>
      </c>
      <c r="B1" s="145"/>
      <c r="C1" s="145"/>
      <c r="D1" s="145"/>
      <c r="E1" s="145"/>
      <c r="F1" s="145"/>
      <c r="G1" s="145"/>
      <c r="H1" s="145"/>
      <c r="I1" s="145"/>
      <c r="J1" s="146"/>
    </row>
    <row r="2" spans="1:12" ht="19.2" customHeight="1" x14ac:dyDescent="0.45">
      <c r="A2" s="147" t="s">
        <v>0</v>
      </c>
      <c r="B2" s="147"/>
      <c r="C2" s="147"/>
      <c r="D2" s="147"/>
      <c r="E2" s="147"/>
      <c r="F2" s="147"/>
      <c r="G2" s="147"/>
      <c r="H2" s="147"/>
      <c r="I2" s="147"/>
      <c r="J2" s="147"/>
    </row>
    <row r="3" spans="1:12" ht="19.2" customHeight="1" x14ac:dyDescent="0.45">
      <c r="A3" s="147"/>
      <c r="B3" s="147"/>
      <c r="C3" s="147"/>
      <c r="D3" s="147"/>
      <c r="E3" s="147"/>
      <c r="F3" s="147"/>
      <c r="G3" s="147"/>
      <c r="H3" s="147"/>
      <c r="I3" s="147"/>
      <c r="J3" s="147"/>
    </row>
    <row r="4" spans="1:12" ht="19.2" customHeight="1" x14ac:dyDescent="0.45">
      <c r="E4" s="2"/>
      <c r="F4" s="2"/>
      <c r="G4" s="2"/>
      <c r="L4" s="3" t="s">
        <v>1</v>
      </c>
    </row>
    <row r="5" spans="1:12" ht="19.2" customHeight="1" x14ac:dyDescent="0.45">
      <c r="A5" s="1" t="s">
        <v>2</v>
      </c>
      <c r="H5" s="4" t="s">
        <v>3</v>
      </c>
      <c r="I5" s="148"/>
      <c r="J5" s="148"/>
      <c r="L5" s="1" t="s">
        <v>4</v>
      </c>
    </row>
    <row r="6" spans="1:12" ht="19.2" customHeight="1" x14ac:dyDescent="0.45">
      <c r="I6" s="129"/>
      <c r="L6" s="5" t="s">
        <v>5</v>
      </c>
    </row>
    <row r="7" spans="1:12" ht="19.2" customHeight="1" x14ac:dyDescent="0.45">
      <c r="A7" s="149" t="s">
        <v>6</v>
      </c>
      <c r="B7" s="6" t="s">
        <v>7</v>
      </c>
      <c r="C7" s="6"/>
      <c r="D7" s="150"/>
      <c r="E7" s="151"/>
      <c r="F7" s="151"/>
      <c r="G7" s="151"/>
      <c r="H7" s="151"/>
      <c r="I7" s="151"/>
      <c r="J7" s="151"/>
    </row>
    <row r="8" spans="1:12" ht="19.2" customHeight="1" x14ac:dyDescent="0.45">
      <c r="A8" s="149"/>
      <c r="B8" s="6" t="s">
        <v>8</v>
      </c>
      <c r="C8" s="6"/>
      <c r="D8" s="152"/>
      <c r="E8" s="151"/>
      <c r="F8" s="151"/>
      <c r="G8" s="151"/>
      <c r="H8" s="151"/>
      <c r="I8" s="151"/>
      <c r="J8" s="151"/>
      <c r="L8" s="1" t="s">
        <v>9</v>
      </c>
    </row>
    <row r="9" spans="1:12" ht="19.2" customHeight="1" x14ac:dyDescent="0.45">
      <c r="A9" s="149"/>
      <c r="B9" s="6" t="s">
        <v>10</v>
      </c>
      <c r="C9" s="6"/>
      <c r="D9" s="152"/>
      <c r="E9" s="152"/>
      <c r="F9" s="152"/>
      <c r="G9" s="6" t="s">
        <v>12</v>
      </c>
      <c r="H9" s="152"/>
      <c r="I9" s="151"/>
      <c r="J9" s="151"/>
      <c r="L9" s="5" t="s">
        <v>11</v>
      </c>
    </row>
    <row r="10" spans="1:12" ht="19.2" customHeight="1" x14ac:dyDescent="0.45">
      <c r="A10" s="149"/>
      <c r="B10" s="6" t="s">
        <v>13</v>
      </c>
      <c r="C10" s="6"/>
      <c r="D10" s="153"/>
      <c r="E10" s="154"/>
      <c r="F10" s="154"/>
      <c r="G10" s="154"/>
      <c r="H10" s="154"/>
      <c r="I10" s="154"/>
      <c r="J10" s="154"/>
    </row>
    <row r="11" spans="1:12" ht="19.2" customHeight="1" x14ac:dyDescent="0.45">
      <c r="L11" s="1" t="s">
        <v>14</v>
      </c>
    </row>
    <row r="12" spans="1:12" ht="19.2" customHeight="1" x14ac:dyDescent="0.45">
      <c r="A12" s="1" t="s">
        <v>15</v>
      </c>
      <c r="L12" s="5" t="s">
        <v>16</v>
      </c>
    </row>
    <row r="13" spans="1:12" ht="19.2" customHeight="1" x14ac:dyDescent="0.45">
      <c r="A13" s="104" t="s">
        <v>17</v>
      </c>
      <c r="B13" s="192"/>
      <c r="C13" s="148"/>
      <c r="D13" s="148"/>
      <c r="E13" s="148"/>
      <c r="F13" s="148"/>
      <c r="G13" s="104" t="s">
        <v>18</v>
      </c>
      <c r="H13" s="122"/>
      <c r="I13" s="11" t="s">
        <v>19</v>
      </c>
      <c r="J13" s="122"/>
    </row>
    <row r="14" spans="1:12" ht="19.2" customHeight="1" x14ac:dyDescent="0.45">
      <c r="A14" s="6" t="s">
        <v>20</v>
      </c>
      <c r="B14" s="192"/>
      <c r="C14" s="148"/>
      <c r="D14" s="148"/>
      <c r="E14" s="148"/>
      <c r="F14" s="148"/>
      <c r="H14" s="7"/>
      <c r="I14" s="7"/>
      <c r="J14" s="7"/>
    </row>
    <row r="15" spans="1:12" ht="19.2" customHeight="1" x14ac:dyDescent="0.45">
      <c r="B15" s="8"/>
      <c r="C15" s="8"/>
      <c r="D15" s="8"/>
      <c r="E15" s="8"/>
      <c r="F15" s="8"/>
      <c r="G15" s="9"/>
      <c r="H15" s="8"/>
      <c r="I15" s="8"/>
      <c r="L15" s="1" t="s">
        <v>21</v>
      </c>
    </row>
    <row r="16" spans="1:12" ht="19.2" customHeight="1" x14ac:dyDescent="0.45">
      <c r="A16" s="10"/>
      <c r="B16" s="11" t="s">
        <v>22</v>
      </c>
      <c r="C16" s="11"/>
      <c r="D16" s="193" t="s">
        <v>23</v>
      </c>
      <c r="E16" s="194"/>
      <c r="F16" s="66" t="s">
        <v>77</v>
      </c>
      <c r="G16" s="12" t="s">
        <v>24</v>
      </c>
      <c r="H16" s="13"/>
      <c r="I16" s="13"/>
      <c r="J16" s="14"/>
      <c r="L16" s="15" t="s">
        <v>25</v>
      </c>
    </row>
    <row r="17" spans="1:12" ht="19.2" customHeight="1" x14ac:dyDescent="0.45">
      <c r="A17" s="173" t="s">
        <v>26</v>
      </c>
      <c r="B17" s="195" t="s">
        <v>27</v>
      </c>
      <c r="C17" s="16" t="s">
        <v>27</v>
      </c>
      <c r="D17" s="17" t="s">
        <v>28</v>
      </c>
      <c r="E17" s="17" t="s">
        <v>29</v>
      </c>
      <c r="F17" s="124"/>
      <c r="G17" s="18">
        <v>9000</v>
      </c>
      <c r="H17" s="19"/>
      <c r="I17" s="20"/>
      <c r="J17" s="21"/>
      <c r="L17" s="1" t="s">
        <v>30</v>
      </c>
    </row>
    <row r="18" spans="1:12" ht="19.2" customHeight="1" x14ac:dyDescent="0.45">
      <c r="A18" s="173"/>
      <c r="B18" s="196"/>
      <c r="C18" s="16" t="s">
        <v>27</v>
      </c>
      <c r="D18" s="22" t="s">
        <v>31</v>
      </c>
      <c r="E18" s="22" t="s">
        <v>32</v>
      </c>
      <c r="F18" s="125"/>
      <c r="G18" s="23">
        <v>12000</v>
      </c>
      <c r="H18" s="155"/>
      <c r="I18" s="156"/>
      <c r="J18" s="157"/>
    </row>
    <row r="19" spans="1:12" ht="19.2" customHeight="1" x14ac:dyDescent="0.45">
      <c r="A19" s="173"/>
      <c r="B19" s="196"/>
      <c r="C19" s="16" t="s">
        <v>27</v>
      </c>
      <c r="D19" s="22" t="s">
        <v>33</v>
      </c>
      <c r="E19" s="22" t="s">
        <v>34</v>
      </c>
      <c r="F19" s="125"/>
      <c r="G19" s="23">
        <v>9000</v>
      </c>
      <c r="H19" s="155"/>
      <c r="I19" s="156"/>
      <c r="J19" s="157"/>
    </row>
    <row r="20" spans="1:12" ht="19.2" customHeight="1" x14ac:dyDescent="0.45">
      <c r="A20" s="173"/>
      <c r="B20" s="196"/>
      <c r="C20" s="16" t="s">
        <v>27</v>
      </c>
      <c r="D20" s="22" t="s">
        <v>35</v>
      </c>
      <c r="E20" s="22" t="s">
        <v>36</v>
      </c>
      <c r="F20" s="125"/>
      <c r="G20" s="23">
        <v>30000</v>
      </c>
      <c r="H20" s="24"/>
      <c r="J20" s="25"/>
    </row>
    <row r="21" spans="1:12" ht="19.2" customHeight="1" x14ac:dyDescent="0.45">
      <c r="A21" s="173"/>
      <c r="B21" s="197"/>
      <c r="C21" s="16" t="s">
        <v>27</v>
      </c>
      <c r="D21" s="17" t="s">
        <v>37</v>
      </c>
      <c r="E21" s="17" t="s">
        <v>38</v>
      </c>
      <c r="F21" s="126"/>
      <c r="G21" s="18">
        <v>3000</v>
      </c>
      <c r="H21" s="24"/>
      <c r="J21" s="25"/>
    </row>
    <row r="22" spans="1:12" ht="19.2" customHeight="1" x14ac:dyDescent="0.45">
      <c r="A22" s="173"/>
      <c r="B22" s="195" t="s">
        <v>39</v>
      </c>
      <c r="C22" s="16" t="s">
        <v>39</v>
      </c>
      <c r="D22" s="26" t="s">
        <v>28</v>
      </c>
      <c r="E22" s="26" t="s">
        <v>29</v>
      </c>
      <c r="F22" s="128"/>
      <c r="G22" s="27">
        <v>3000</v>
      </c>
      <c r="H22" s="24"/>
      <c r="J22" s="25"/>
    </row>
    <row r="23" spans="1:12" ht="19.2" customHeight="1" x14ac:dyDescent="0.45">
      <c r="A23" s="173"/>
      <c r="B23" s="196"/>
      <c r="C23" s="16" t="s">
        <v>39</v>
      </c>
      <c r="D23" s="22" t="s">
        <v>31</v>
      </c>
      <c r="E23" s="22" t="s">
        <v>32</v>
      </c>
      <c r="F23" s="125"/>
      <c r="G23" s="23">
        <v>4000</v>
      </c>
      <c r="H23" s="131" t="s">
        <v>40</v>
      </c>
      <c r="J23" s="25"/>
    </row>
    <row r="24" spans="1:12" ht="19.2" customHeight="1" x14ac:dyDescent="0.45">
      <c r="A24" s="173"/>
      <c r="B24" s="196"/>
      <c r="C24" s="16" t="s">
        <v>39</v>
      </c>
      <c r="D24" s="22" t="s">
        <v>33</v>
      </c>
      <c r="E24" s="22" t="s">
        <v>34</v>
      </c>
      <c r="F24" s="125"/>
      <c r="G24" s="23">
        <v>3000</v>
      </c>
      <c r="H24" s="131" t="s">
        <v>41</v>
      </c>
      <c r="I24" s="132"/>
      <c r="J24" s="133"/>
    </row>
    <row r="25" spans="1:12" ht="19.2" customHeight="1" x14ac:dyDescent="0.45">
      <c r="A25" s="173"/>
      <c r="B25" s="196"/>
      <c r="C25" s="16" t="s">
        <v>39</v>
      </c>
      <c r="D25" s="22" t="s">
        <v>35</v>
      </c>
      <c r="E25" s="22" t="s">
        <v>36</v>
      </c>
      <c r="F25" s="125"/>
      <c r="G25" s="23">
        <v>10000</v>
      </c>
      <c r="H25" s="134" t="s">
        <v>42</v>
      </c>
      <c r="I25" s="132"/>
      <c r="J25" s="133"/>
    </row>
    <row r="26" spans="1:12" ht="19.2" customHeight="1" x14ac:dyDescent="0.45">
      <c r="A26" s="173"/>
      <c r="B26" s="197"/>
      <c r="C26" s="16" t="s">
        <v>39</v>
      </c>
      <c r="D26" s="28" t="s">
        <v>37</v>
      </c>
      <c r="E26" s="28" t="s">
        <v>43</v>
      </c>
      <c r="F26" s="126"/>
      <c r="G26" s="29">
        <v>1000</v>
      </c>
      <c r="H26" s="131" t="s">
        <v>44</v>
      </c>
      <c r="I26" s="132"/>
      <c r="J26" s="133"/>
    </row>
    <row r="27" spans="1:12" ht="19.2" customHeight="1" x14ac:dyDescent="0.45">
      <c r="A27" s="173"/>
      <c r="B27" s="195" t="s">
        <v>45</v>
      </c>
      <c r="C27" s="16" t="s">
        <v>46</v>
      </c>
      <c r="D27" s="30" t="s">
        <v>28</v>
      </c>
      <c r="E27" s="17" t="s">
        <v>29</v>
      </c>
      <c r="F27" s="128"/>
      <c r="G27" s="31">
        <v>4500</v>
      </c>
      <c r="H27" s="134" t="s">
        <v>47</v>
      </c>
      <c r="I27" s="132"/>
      <c r="J27" s="133"/>
    </row>
    <row r="28" spans="1:12" ht="19.2" customHeight="1" x14ac:dyDescent="0.45">
      <c r="A28" s="173"/>
      <c r="B28" s="196"/>
      <c r="C28" s="16" t="s">
        <v>46</v>
      </c>
      <c r="D28" s="22" t="s">
        <v>31</v>
      </c>
      <c r="E28" s="22" t="s">
        <v>32</v>
      </c>
      <c r="F28" s="125"/>
      <c r="G28" s="23">
        <v>6000</v>
      </c>
      <c r="H28" s="24"/>
      <c r="J28" s="25"/>
    </row>
    <row r="29" spans="1:12" ht="19.2" customHeight="1" x14ac:dyDescent="0.45">
      <c r="A29" s="173"/>
      <c r="B29" s="196"/>
      <c r="C29" s="16" t="s">
        <v>46</v>
      </c>
      <c r="D29" s="22" t="s">
        <v>33</v>
      </c>
      <c r="E29" s="22" t="s">
        <v>34</v>
      </c>
      <c r="F29" s="125"/>
      <c r="G29" s="23">
        <v>4500</v>
      </c>
      <c r="H29" s="135"/>
      <c r="I29" s="107"/>
      <c r="J29" s="141"/>
    </row>
    <row r="30" spans="1:12" ht="19.2" customHeight="1" x14ac:dyDescent="0.45">
      <c r="A30" s="173"/>
      <c r="B30" s="196"/>
      <c r="C30" s="16" t="s">
        <v>46</v>
      </c>
      <c r="D30" s="22" t="s">
        <v>35</v>
      </c>
      <c r="E30" s="22" t="s">
        <v>36</v>
      </c>
      <c r="F30" s="125"/>
      <c r="G30" s="23">
        <v>15000</v>
      </c>
      <c r="H30" s="32" t="s">
        <v>48</v>
      </c>
      <c r="I30" s="105">
        <f>SUMPRODUCT(F17:F32,G17:G32)</f>
        <v>0</v>
      </c>
      <c r="J30" s="21" t="s">
        <v>49</v>
      </c>
    </row>
    <row r="31" spans="1:12" ht="19.2" customHeight="1" x14ac:dyDescent="0.45">
      <c r="A31" s="173"/>
      <c r="B31" s="197"/>
      <c r="C31" s="16" t="s">
        <v>46</v>
      </c>
      <c r="D31" s="33" t="s">
        <v>37</v>
      </c>
      <c r="E31" s="17" t="s">
        <v>38</v>
      </c>
      <c r="F31" s="127"/>
      <c r="G31" s="34">
        <v>1500</v>
      </c>
      <c r="H31" s="32" t="s">
        <v>50</v>
      </c>
      <c r="I31" s="105">
        <f>(I30-I29)*10%</f>
        <v>0</v>
      </c>
      <c r="J31" s="21" t="s">
        <v>49</v>
      </c>
    </row>
    <row r="32" spans="1:12" ht="19.2" customHeight="1" x14ac:dyDescent="0.45">
      <c r="A32" s="174"/>
      <c r="B32" s="10" t="s">
        <v>51</v>
      </c>
      <c r="C32" s="35"/>
      <c r="D32" s="36" t="s">
        <v>52</v>
      </c>
      <c r="E32" s="35"/>
      <c r="F32" s="123"/>
      <c r="G32" s="37">
        <v>3000</v>
      </c>
      <c r="H32" s="38" t="s">
        <v>53</v>
      </c>
      <c r="I32" s="106">
        <f>I30-I29+I31</f>
        <v>0</v>
      </c>
      <c r="J32" s="39" t="s">
        <v>49</v>
      </c>
    </row>
    <row r="33" spans="1:10" ht="19.2" customHeight="1" x14ac:dyDescent="0.45">
      <c r="D33" s="40"/>
    </row>
    <row r="34" spans="1:10" ht="19.2" customHeight="1" x14ac:dyDescent="0.45">
      <c r="A34" s="140" t="s">
        <v>78</v>
      </c>
      <c r="B34" s="139"/>
      <c r="C34" s="35"/>
      <c r="D34" s="14"/>
      <c r="F34" s="41"/>
      <c r="G34" s="20"/>
      <c r="H34" s="20"/>
      <c r="I34" s="20"/>
      <c r="J34" s="21"/>
    </row>
    <row r="35" spans="1:10" ht="19.2" customHeight="1" x14ac:dyDescent="0.45">
      <c r="A35" s="180" t="s">
        <v>79</v>
      </c>
      <c r="B35" s="181"/>
      <c r="C35" s="181"/>
      <c r="D35" s="182"/>
      <c r="E35" s="130"/>
      <c r="F35" s="24"/>
      <c r="G35" s="9" t="s">
        <v>54</v>
      </c>
      <c r="H35" s="190" t="str">
        <f>IF(AND(B14="", B13=""), "", IF(B14&lt;&gt;"", B14, B13))</f>
        <v/>
      </c>
      <c r="I35" s="190"/>
      <c r="J35" s="191"/>
    </row>
    <row r="36" spans="1:10" ht="19.2" customHeight="1" x14ac:dyDescent="0.45">
      <c r="A36" s="136"/>
      <c r="B36" s="189"/>
      <c r="C36" s="189"/>
      <c r="D36" s="189"/>
      <c r="F36" s="24"/>
      <c r="G36" s="9" t="s">
        <v>55</v>
      </c>
      <c r="H36" s="1" t="str" cm="1">
        <f t="array" ref="H36">IFERROR(_xlfn.UNIQUE(_xlfn._xlws.FILTER(C17:C31, ISNUMBER(F17:F31))), "")</f>
        <v/>
      </c>
      <c r="J36" s="42"/>
    </row>
    <row r="37" spans="1:10" ht="19.2" customHeight="1" x14ac:dyDescent="0.45">
      <c r="A37" s="138"/>
      <c r="B37" s="137"/>
      <c r="C37" s="137"/>
      <c r="D37" s="137"/>
      <c r="F37" s="24"/>
      <c r="G37" s="166" t="str">
        <f>IF(OR(A35="窓口払い（現金）", A35="窓口払い（キャッシュレス決済）"), "事前にお支払い日時をお知らせください。"&amp; CHAR(10) &amp;"営業時間　平日9:00～17:30　TEL：078-360-3333", "ご利用後、メールにて請求書をお送りします。")</f>
        <v>ご利用後、メールにて請求書をお送りします。</v>
      </c>
      <c r="H37" s="166"/>
      <c r="I37" s="166"/>
      <c r="J37" s="167"/>
    </row>
    <row r="38" spans="1:10" ht="19.2" customHeight="1" x14ac:dyDescent="0.45">
      <c r="B38" s="44"/>
      <c r="C38" s="44"/>
      <c r="D38" s="45"/>
      <c r="F38" s="46"/>
      <c r="G38" s="168"/>
      <c r="H38" s="168"/>
      <c r="I38" s="168"/>
      <c r="J38" s="169"/>
    </row>
    <row r="39" spans="1:10" ht="19.2" customHeight="1" x14ac:dyDescent="0.45">
      <c r="D39" s="40"/>
      <c r="H39" s="43"/>
    </row>
    <row r="40" spans="1:10" ht="19.2" customHeight="1" x14ac:dyDescent="0.45">
      <c r="A40" s="160" t="s">
        <v>56</v>
      </c>
      <c r="B40" s="160"/>
      <c r="C40" s="160"/>
      <c r="D40" s="160"/>
      <c r="E40" s="160"/>
      <c r="F40" s="160"/>
      <c r="G40" s="160"/>
      <c r="H40" s="160"/>
      <c r="I40" s="160"/>
      <c r="J40" s="160"/>
    </row>
    <row r="41" spans="1:10" ht="19.2" customHeight="1" x14ac:dyDescent="0.45">
      <c r="I41" s="161"/>
      <c r="J41" s="161"/>
    </row>
    <row r="42" spans="1:10" ht="19.2" customHeight="1" x14ac:dyDescent="0.45">
      <c r="A42" s="165" t="str">
        <f>D8&amp;""</f>
        <v/>
      </c>
      <c r="B42" s="165"/>
      <c r="C42" s="165"/>
      <c r="D42" s="165"/>
      <c r="E42" s="1" t="s">
        <v>57</v>
      </c>
      <c r="H42" s="149" t="s">
        <v>58</v>
      </c>
      <c r="I42" s="149"/>
    </row>
    <row r="43" spans="1:10" ht="19.2" customHeight="1" x14ac:dyDescent="0.45">
      <c r="H43" s="149"/>
      <c r="I43" s="149"/>
    </row>
    <row r="44" spans="1:10" ht="19.2" customHeight="1" x14ac:dyDescent="0.45">
      <c r="B44" s="48" t="s">
        <v>59</v>
      </c>
      <c r="C44" s="48"/>
      <c r="H44" s="149"/>
      <c r="I44" s="149"/>
    </row>
    <row r="45" spans="1:10" ht="19.2" customHeight="1" x14ac:dyDescent="0.45">
      <c r="H45" s="149"/>
      <c r="I45" s="149"/>
    </row>
    <row r="46" spans="1:10" ht="19.2" customHeight="1" x14ac:dyDescent="0.45">
      <c r="B46" s="162"/>
      <c r="C46" s="162"/>
      <c r="D46" s="162"/>
      <c r="E46" s="162"/>
      <c r="H46" s="149"/>
      <c r="I46" s="149"/>
    </row>
    <row r="47" spans="1:10" ht="19.2" customHeight="1" x14ac:dyDescent="0.45">
      <c r="A47" s="164" t="s">
        <v>60</v>
      </c>
      <c r="B47" s="164"/>
      <c r="C47" s="164"/>
      <c r="D47" s="164"/>
      <c r="E47" s="164"/>
      <c r="F47" s="164"/>
      <c r="G47" s="164"/>
      <c r="H47" s="164"/>
      <c r="I47" s="164"/>
      <c r="J47" s="164"/>
    </row>
    <row r="48" spans="1:10" ht="19.2" customHeight="1" x14ac:dyDescent="0.45">
      <c r="A48" s="147" t="str">
        <f>IF(OR(A35="窓口払い（現金）", A35="窓口払い（キャッシュレス決済）"), "会議室使用料領収書", "会議室使用料請求書")</f>
        <v>会議室使用料請求書</v>
      </c>
      <c r="B48" s="147"/>
      <c r="C48" s="147"/>
      <c r="D48" s="147"/>
      <c r="E48" s="147"/>
      <c r="F48" s="147"/>
      <c r="G48" s="147"/>
      <c r="H48" s="147"/>
      <c r="I48" s="147"/>
      <c r="J48" s="147"/>
    </row>
    <row r="49" spans="1:10" ht="19.2" customHeight="1" x14ac:dyDescent="0.45">
      <c r="A49" s="147"/>
      <c r="B49" s="147"/>
      <c r="C49" s="147"/>
      <c r="D49" s="147"/>
      <c r="E49" s="147"/>
      <c r="F49" s="147"/>
      <c r="G49" s="147"/>
      <c r="H49" s="147"/>
      <c r="I49" s="147"/>
      <c r="J49" s="147"/>
    </row>
    <row r="50" spans="1:10" ht="19.2" customHeight="1" x14ac:dyDescent="0.45">
      <c r="E50" s="2"/>
      <c r="F50" s="2"/>
      <c r="G50" s="2"/>
      <c r="J50" s="4" t="str">
        <f ca="1">RIGHT(CELL("filename",A1),LEN(CELL("filename",A1))-FIND("]", CELL("filename",A1)))</f>
        <v>202604</v>
      </c>
    </row>
    <row r="51" spans="1:10" ht="19.2" customHeight="1" x14ac:dyDescent="0.45">
      <c r="E51" s="2"/>
      <c r="F51" s="2"/>
      <c r="G51" s="2"/>
      <c r="H51" s="28" t="str">
        <f>IF(OR(A35="窓口払い（現金）", A35="窓口払い（キャッシュレス決済）"), "受領日", "請求日")</f>
        <v>請求日</v>
      </c>
      <c r="I51" s="163"/>
      <c r="J51" s="163"/>
    </row>
    <row r="52" spans="1:10" ht="19.2" customHeight="1" x14ac:dyDescent="0.45">
      <c r="E52" s="2"/>
      <c r="F52" s="2"/>
      <c r="G52" s="2"/>
    </row>
    <row r="53" spans="1:10" ht="19.2" customHeight="1" x14ac:dyDescent="0.45">
      <c r="A53" s="159" t="str">
        <f>D8&amp;""</f>
        <v/>
      </c>
      <c r="B53" s="159"/>
      <c r="C53" s="159"/>
      <c r="D53" s="159"/>
      <c r="E53" s="47" t="s">
        <v>57</v>
      </c>
      <c r="H53" s="4"/>
      <c r="J53" s="142" t="s">
        <v>61</v>
      </c>
    </row>
    <row r="54" spans="1:10" ht="19.2" customHeight="1" x14ac:dyDescent="0.45">
      <c r="J54" s="142" t="s">
        <v>62</v>
      </c>
    </row>
    <row r="55" spans="1:10" ht="19.2" customHeight="1" x14ac:dyDescent="0.45">
      <c r="J55" s="142" t="s">
        <v>63</v>
      </c>
    </row>
    <row r="56" spans="1:10" ht="19.2" customHeight="1" x14ac:dyDescent="0.45">
      <c r="B56" s="1" t="str">
        <f>IF(OR(A35="窓口払い（現金）", A35="窓口払い（キャッシュレス決済）"), "下記の通り、正に領収いたしました。", "下記の通りご請求いたします。")</f>
        <v>下記の通りご請求いたします。</v>
      </c>
    </row>
    <row r="57" spans="1:10" ht="19.2" customHeight="1" x14ac:dyDescent="0.45">
      <c r="I57" s="143"/>
      <c r="J57" s="6" t="s">
        <v>64</v>
      </c>
    </row>
    <row r="58" spans="1:10" ht="19.2" customHeight="1" x14ac:dyDescent="0.45">
      <c r="B58" s="28" t="s">
        <v>65</v>
      </c>
      <c r="C58" s="28"/>
      <c r="D58" s="158">
        <f>I86</f>
        <v>0</v>
      </c>
      <c r="E58" s="158"/>
      <c r="F58" s="47" t="s">
        <v>66</v>
      </c>
      <c r="I58" s="25"/>
      <c r="J58" s="49"/>
    </row>
    <row r="59" spans="1:10" ht="19.2" customHeight="1" x14ac:dyDescent="0.45">
      <c r="B59" s="50"/>
      <c r="C59" s="50"/>
      <c r="I59" s="25"/>
      <c r="J59" s="51"/>
    </row>
    <row r="60" spans="1:10" ht="19.2" customHeight="1" x14ac:dyDescent="0.45">
      <c r="B60" s="50"/>
      <c r="C60" s="50"/>
      <c r="I60" s="25"/>
      <c r="J60" s="52"/>
    </row>
    <row r="61" spans="1:10" ht="19.2" customHeight="1" x14ac:dyDescent="0.45">
      <c r="A61" s="53"/>
      <c r="B61" s="54"/>
      <c r="C61" s="54"/>
      <c r="D61" s="53"/>
      <c r="E61" s="53"/>
      <c r="F61" s="53"/>
      <c r="G61" s="53"/>
      <c r="H61" s="53"/>
      <c r="I61" s="55"/>
      <c r="J61" s="56"/>
    </row>
    <row r="62" spans="1:10" ht="19.2" customHeight="1" x14ac:dyDescent="0.45">
      <c r="A62" s="183" t="s">
        <v>6</v>
      </c>
      <c r="B62" s="58" t="s">
        <v>7</v>
      </c>
      <c r="C62" s="59"/>
      <c r="D62" s="186" t="str">
        <f>D7&amp;""</f>
        <v/>
      </c>
      <c r="E62" s="187"/>
      <c r="F62" s="187"/>
      <c r="G62" s="187"/>
      <c r="H62" s="187"/>
      <c r="I62" s="187"/>
      <c r="J62" s="188"/>
    </row>
    <row r="63" spans="1:10" ht="19.2" customHeight="1" x14ac:dyDescent="0.45">
      <c r="A63" s="184"/>
      <c r="B63" s="58" t="s">
        <v>8</v>
      </c>
      <c r="C63" s="59"/>
      <c r="D63" s="186" t="str">
        <f>D8&amp;""</f>
        <v/>
      </c>
      <c r="E63" s="187"/>
      <c r="F63" s="187"/>
      <c r="G63" s="187"/>
      <c r="H63" s="187"/>
      <c r="I63" s="187"/>
      <c r="J63" s="188"/>
    </row>
    <row r="64" spans="1:10" ht="19.2" customHeight="1" x14ac:dyDescent="0.45">
      <c r="A64" s="184"/>
      <c r="B64" s="58" t="s">
        <v>10</v>
      </c>
      <c r="C64" s="59"/>
      <c r="D64" s="10" t="str">
        <f>D9&amp;""</f>
        <v/>
      </c>
      <c r="E64" s="56"/>
      <c r="F64" s="56"/>
      <c r="G64" s="58" t="s">
        <v>75</v>
      </c>
      <c r="H64" s="35" t="str">
        <f>H9&amp;""</f>
        <v/>
      </c>
      <c r="I64" s="56"/>
      <c r="J64" s="61"/>
    </row>
    <row r="65" spans="1:10" ht="19.2" customHeight="1" x14ac:dyDescent="0.45">
      <c r="A65" s="185"/>
      <c r="B65" s="58" t="s">
        <v>13</v>
      </c>
      <c r="C65" s="59"/>
      <c r="D65" s="10" t="str">
        <f>D10&amp;""</f>
        <v/>
      </c>
      <c r="E65" s="35"/>
      <c r="F65" s="119"/>
      <c r="G65" s="120" t="str">
        <f>G10&amp;""</f>
        <v/>
      </c>
      <c r="H65" s="120"/>
      <c r="I65" s="120"/>
      <c r="J65" s="121"/>
    </row>
    <row r="66" spans="1:10" ht="19.2" customHeight="1" x14ac:dyDescent="0.45">
      <c r="A66" s="53"/>
      <c r="B66" s="53"/>
      <c r="C66" s="53"/>
      <c r="D66" s="53"/>
      <c r="E66" s="53"/>
      <c r="F66" s="53"/>
      <c r="G66" s="53"/>
      <c r="H66" s="53"/>
      <c r="I66" s="53"/>
      <c r="J66" s="53"/>
    </row>
    <row r="67" spans="1:10" ht="19.2" customHeight="1" x14ac:dyDescent="0.45">
      <c r="A67" s="63" t="s">
        <v>17</v>
      </c>
      <c r="B67" s="171">
        <f>B13</f>
        <v>0</v>
      </c>
      <c r="C67" s="171"/>
      <c r="D67" s="171"/>
      <c r="E67" s="171"/>
      <c r="F67" s="171"/>
      <c r="G67" s="64" t="s">
        <v>18</v>
      </c>
      <c r="H67" s="65">
        <f>H13</f>
        <v>0</v>
      </c>
      <c r="I67" s="66" t="s">
        <v>19</v>
      </c>
      <c r="J67" s="65">
        <f>J13</f>
        <v>0</v>
      </c>
    </row>
    <row r="68" spans="1:10" ht="19.2" customHeight="1" x14ac:dyDescent="0.45">
      <c r="A68" s="58" t="s">
        <v>20</v>
      </c>
      <c r="B68" s="171" t="str">
        <f>IF(B14="", "", B14)</f>
        <v/>
      </c>
      <c r="C68" s="171"/>
      <c r="D68" s="171"/>
      <c r="E68" s="171"/>
      <c r="F68" s="171"/>
      <c r="G68" s="53"/>
      <c r="H68" s="67"/>
      <c r="I68" s="67"/>
      <c r="J68" s="67"/>
    </row>
    <row r="69" spans="1:10" ht="19.2" customHeight="1" x14ac:dyDescent="0.45">
      <c r="A69" s="53"/>
      <c r="B69" s="68"/>
      <c r="C69" s="68"/>
      <c r="D69" s="68"/>
      <c r="E69" s="68"/>
      <c r="F69" s="68"/>
      <c r="G69" s="69"/>
      <c r="H69" s="68"/>
      <c r="I69" s="68"/>
      <c r="J69" s="53"/>
    </row>
    <row r="70" spans="1:10" ht="19.2" customHeight="1" x14ac:dyDescent="0.45">
      <c r="A70" s="60"/>
      <c r="B70" s="66" t="str">
        <f>B16</f>
        <v>部屋名</v>
      </c>
      <c r="C70" s="66"/>
      <c r="D70" s="171" t="str">
        <f t="shared" ref="D70:E85" si="0">D16</f>
        <v>時間帯</v>
      </c>
      <c r="E70" s="172"/>
      <c r="F70" s="66" t="str">
        <f>F16</f>
        <v>日数及び時間</v>
      </c>
      <c r="G70" s="70" t="str">
        <f>G16</f>
        <v>金額（税抜き）</v>
      </c>
      <c r="H70" s="71"/>
      <c r="I70" s="71"/>
      <c r="J70" s="61"/>
    </row>
    <row r="71" spans="1:10" ht="19.2" customHeight="1" x14ac:dyDescent="0.45">
      <c r="A71" s="173" t="s">
        <v>67</v>
      </c>
      <c r="B71" s="175" t="str">
        <f>C17</f>
        <v>8階大会議室</v>
      </c>
      <c r="C71" s="72"/>
      <c r="D71" s="68" t="str">
        <f t="shared" si="0"/>
        <v>午前</v>
      </c>
      <c r="E71" s="68" t="str">
        <f t="shared" si="0"/>
        <v>9～12時</v>
      </c>
      <c r="F71" s="57" t="str">
        <f>F17&amp;""</f>
        <v/>
      </c>
      <c r="G71" s="73">
        <f t="shared" ref="G71:G86" si="1">G17</f>
        <v>9000</v>
      </c>
      <c r="H71" s="16"/>
      <c r="I71" s="74"/>
      <c r="J71" s="75"/>
    </row>
    <row r="72" spans="1:10" ht="19.2" customHeight="1" x14ac:dyDescent="0.45">
      <c r="A72" s="173"/>
      <c r="B72" s="176"/>
      <c r="C72" s="69"/>
      <c r="D72" s="76" t="str">
        <f t="shared" si="0"/>
        <v>午後</v>
      </c>
      <c r="E72" s="76" t="str">
        <f t="shared" si="0"/>
        <v>13～17時</v>
      </c>
      <c r="F72" s="77" t="str">
        <f t="shared" ref="F72:F86" si="2">F18&amp;""</f>
        <v/>
      </c>
      <c r="G72" s="78">
        <f t="shared" si="1"/>
        <v>12000</v>
      </c>
      <c r="H72" s="79"/>
      <c r="I72" s="53"/>
      <c r="J72" s="80"/>
    </row>
    <row r="73" spans="1:10" ht="19.2" customHeight="1" x14ac:dyDescent="0.45">
      <c r="A73" s="173"/>
      <c r="B73" s="176"/>
      <c r="C73" s="69"/>
      <c r="D73" s="76" t="str">
        <f t="shared" si="0"/>
        <v>夜間</v>
      </c>
      <c r="E73" s="76" t="str">
        <f t="shared" si="0"/>
        <v>18～21時</v>
      </c>
      <c r="F73" s="77" t="str">
        <f t="shared" si="2"/>
        <v/>
      </c>
      <c r="G73" s="78">
        <f t="shared" si="1"/>
        <v>9000</v>
      </c>
      <c r="H73" s="81"/>
      <c r="I73" s="53"/>
      <c r="J73" s="80"/>
    </row>
    <row r="74" spans="1:10" ht="19.2" customHeight="1" x14ac:dyDescent="0.45">
      <c r="A74" s="173"/>
      <c r="B74" s="176"/>
      <c r="C74" s="69"/>
      <c r="D74" s="76" t="str">
        <f t="shared" si="0"/>
        <v>終日</v>
      </c>
      <c r="E74" s="76" t="str">
        <f t="shared" si="0"/>
        <v>9～21時</v>
      </c>
      <c r="F74" s="77" t="str">
        <f t="shared" si="2"/>
        <v/>
      </c>
      <c r="G74" s="78">
        <f t="shared" si="1"/>
        <v>30000</v>
      </c>
      <c r="H74" s="79"/>
      <c r="I74" s="53"/>
      <c r="J74" s="80"/>
    </row>
    <row r="75" spans="1:10" ht="19.2" customHeight="1" x14ac:dyDescent="0.45">
      <c r="A75" s="173"/>
      <c r="B75" s="177"/>
      <c r="C75" s="69"/>
      <c r="D75" s="68" t="str">
        <f t="shared" si="0"/>
        <v>延長</v>
      </c>
      <c r="E75" s="68" t="str">
        <f t="shared" si="0"/>
        <v>時間</v>
      </c>
      <c r="F75" s="77" t="str">
        <f t="shared" si="2"/>
        <v/>
      </c>
      <c r="G75" s="73">
        <f t="shared" si="1"/>
        <v>3000</v>
      </c>
      <c r="H75" s="79"/>
      <c r="I75" s="53"/>
      <c r="J75" s="80"/>
    </row>
    <row r="76" spans="1:10" ht="19.2" customHeight="1" x14ac:dyDescent="0.45">
      <c r="A76" s="173"/>
      <c r="B76" s="178" t="str">
        <f>C22</f>
        <v>8階小会議室</v>
      </c>
      <c r="C76" s="82"/>
      <c r="D76" s="83" t="str">
        <f t="shared" si="0"/>
        <v>午前</v>
      </c>
      <c r="E76" s="83" t="str">
        <f t="shared" si="0"/>
        <v>9～12時</v>
      </c>
      <c r="F76" s="57" t="str">
        <f t="shared" si="2"/>
        <v/>
      </c>
      <c r="G76" s="84">
        <f t="shared" si="1"/>
        <v>3000</v>
      </c>
      <c r="H76" s="79"/>
      <c r="I76" s="53"/>
      <c r="J76" s="80"/>
    </row>
    <row r="77" spans="1:10" ht="19.2" customHeight="1" x14ac:dyDescent="0.45">
      <c r="A77" s="173"/>
      <c r="B77" s="176"/>
      <c r="C77" s="69"/>
      <c r="D77" s="76" t="str">
        <f t="shared" si="0"/>
        <v>午後</v>
      </c>
      <c r="E77" s="76" t="str">
        <f t="shared" si="0"/>
        <v>13～17時</v>
      </c>
      <c r="F77" s="77" t="str">
        <f t="shared" si="2"/>
        <v/>
      </c>
      <c r="G77" s="78">
        <f t="shared" si="1"/>
        <v>4000</v>
      </c>
      <c r="H77" s="85"/>
      <c r="I77" s="53"/>
      <c r="J77" s="80"/>
    </row>
    <row r="78" spans="1:10" ht="19.2" customHeight="1" x14ac:dyDescent="0.45">
      <c r="A78" s="173"/>
      <c r="B78" s="176"/>
      <c r="C78" s="69"/>
      <c r="D78" s="76" t="str">
        <f t="shared" si="0"/>
        <v>夜間</v>
      </c>
      <c r="E78" s="76" t="str">
        <f t="shared" si="0"/>
        <v>18～21時</v>
      </c>
      <c r="F78" s="77" t="str">
        <f t="shared" si="2"/>
        <v/>
      </c>
      <c r="G78" s="78">
        <f t="shared" si="1"/>
        <v>3000</v>
      </c>
      <c r="H78" s="85"/>
      <c r="I78" s="53"/>
      <c r="J78" s="80"/>
    </row>
    <row r="79" spans="1:10" ht="19.2" customHeight="1" x14ac:dyDescent="0.45">
      <c r="A79" s="173"/>
      <c r="B79" s="176"/>
      <c r="C79" s="69"/>
      <c r="D79" s="76" t="str">
        <f t="shared" si="0"/>
        <v>終日</v>
      </c>
      <c r="E79" s="76" t="str">
        <f t="shared" si="0"/>
        <v>9～21時</v>
      </c>
      <c r="F79" s="77" t="str">
        <f t="shared" si="2"/>
        <v/>
      </c>
      <c r="G79" s="78">
        <f t="shared" si="1"/>
        <v>10000</v>
      </c>
      <c r="H79" s="86"/>
      <c r="I79" s="53"/>
      <c r="J79" s="80"/>
    </row>
    <row r="80" spans="1:10" ht="19.2" customHeight="1" x14ac:dyDescent="0.45">
      <c r="A80" s="173"/>
      <c r="B80" s="177"/>
      <c r="C80" s="87"/>
      <c r="D80" s="88" t="str">
        <f t="shared" si="0"/>
        <v>延長</v>
      </c>
      <c r="E80" s="88" t="str">
        <f t="shared" si="0"/>
        <v>時間</v>
      </c>
      <c r="F80" s="62" t="str">
        <f t="shared" si="2"/>
        <v/>
      </c>
      <c r="G80" s="89">
        <f t="shared" si="1"/>
        <v>1000</v>
      </c>
      <c r="H80" s="85"/>
      <c r="I80" s="53"/>
      <c r="J80" s="80"/>
    </row>
    <row r="81" spans="1:10" ht="19.2" customHeight="1" x14ac:dyDescent="0.45">
      <c r="A81" s="173"/>
      <c r="B81" s="178" t="str">
        <f>B27</f>
        <v>地下1階会議室</v>
      </c>
      <c r="C81" s="82"/>
      <c r="D81" s="90" t="str">
        <f t="shared" si="0"/>
        <v>午前</v>
      </c>
      <c r="E81" s="68" t="str">
        <f t="shared" si="0"/>
        <v>9～12時</v>
      </c>
      <c r="F81" s="91" t="str">
        <f t="shared" si="2"/>
        <v/>
      </c>
      <c r="G81" s="92">
        <f t="shared" si="1"/>
        <v>4500</v>
      </c>
      <c r="H81" s="86"/>
      <c r="I81" s="53"/>
      <c r="J81" s="80"/>
    </row>
    <row r="82" spans="1:10" ht="19.2" customHeight="1" x14ac:dyDescent="0.45">
      <c r="A82" s="173"/>
      <c r="B82" s="176"/>
      <c r="C82" s="69"/>
      <c r="D82" s="76" t="str">
        <f t="shared" si="0"/>
        <v>午後</v>
      </c>
      <c r="E82" s="76" t="str">
        <f t="shared" si="0"/>
        <v>13～17時</v>
      </c>
      <c r="F82" s="77" t="str">
        <f t="shared" si="2"/>
        <v/>
      </c>
      <c r="G82" s="78">
        <f t="shared" si="1"/>
        <v>6000</v>
      </c>
      <c r="H82" s="93"/>
      <c r="I82" s="55"/>
      <c r="J82" s="94"/>
    </row>
    <row r="83" spans="1:10" ht="19.2" customHeight="1" x14ac:dyDescent="0.45">
      <c r="A83" s="173"/>
      <c r="B83" s="176"/>
      <c r="C83" s="69"/>
      <c r="D83" s="76" t="str">
        <f t="shared" si="0"/>
        <v>夜間</v>
      </c>
      <c r="E83" s="76" t="str">
        <f t="shared" si="0"/>
        <v>18～21時</v>
      </c>
      <c r="F83" s="77" t="str">
        <f t="shared" si="2"/>
        <v/>
      </c>
      <c r="G83" s="78">
        <f t="shared" si="1"/>
        <v>4500</v>
      </c>
      <c r="H83" s="108">
        <f>H29</f>
        <v>0</v>
      </c>
      <c r="I83" s="109">
        <f>I29</f>
        <v>0</v>
      </c>
      <c r="J83" s="110">
        <f>J29</f>
        <v>0</v>
      </c>
    </row>
    <row r="84" spans="1:10" ht="19.2" customHeight="1" x14ac:dyDescent="0.45">
      <c r="A84" s="173"/>
      <c r="B84" s="176"/>
      <c r="C84" s="69"/>
      <c r="D84" s="76" t="str">
        <f t="shared" si="0"/>
        <v>終日</v>
      </c>
      <c r="E84" s="76" t="str">
        <f t="shared" si="0"/>
        <v>9～21時</v>
      </c>
      <c r="F84" s="77" t="str">
        <f t="shared" si="2"/>
        <v/>
      </c>
      <c r="G84" s="78">
        <f t="shared" si="1"/>
        <v>15000</v>
      </c>
      <c r="H84" s="32" t="str">
        <f t="shared" ref="H84:J86" si="3">H30</f>
        <v>合計使用料</v>
      </c>
      <c r="I84" s="95">
        <f t="shared" si="3"/>
        <v>0</v>
      </c>
      <c r="J84" s="75" t="str">
        <f t="shared" si="3"/>
        <v>円</v>
      </c>
    </row>
    <row r="85" spans="1:10" ht="19.2" customHeight="1" x14ac:dyDescent="0.45">
      <c r="A85" s="173"/>
      <c r="B85" s="177"/>
      <c r="C85" s="87"/>
      <c r="D85" s="96" t="str">
        <f t="shared" si="0"/>
        <v>延長</v>
      </c>
      <c r="E85" s="68" t="str">
        <f t="shared" si="0"/>
        <v>時間</v>
      </c>
      <c r="F85" s="62" t="str">
        <f t="shared" si="2"/>
        <v/>
      </c>
      <c r="G85" s="97">
        <f t="shared" si="1"/>
        <v>1500</v>
      </c>
      <c r="H85" s="32" t="str">
        <f t="shared" si="3"/>
        <v>消費税（10％）</v>
      </c>
      <c r="I85" s="95">
        <f t="shared" si="3"/>
        <v>0</v>
      </c>
      <c r="J85" s="75" t="str">
        <f t="shared" si="3"/>
        <v>円</v>
      </c>
    </row>
    <row r="86" spans="1:10" ht="19.2" customHeight="1" x14ac:dyDescent="0.45">
      <c r="A86" s="174"/>
      <c r="B86" s="98" t="str">
        <f>B32</f>
        <v>追加備品</v>
      </c>
      <c r="C86" s="99"/>
      <c r="D86" s="100" t="str">
        <f>D32</f>
        <v>プロジェクター</v>
      </c>
      <c r="E86" s="99"/>
      <c r="F86" s="62" t="str">
        <f t="shared" si="2"/>
        <v/>
      </c>
      <c r="G86" s="101">
        <f t="shared" si="1"/>
        <v>3000</v>
      </c>
      <c r="H86" s="38" t="str">
        <f t="shared" si="3"/>
        <v>合計額</v>
      </c>
      <c r="I86" s="102">
        <f t="shared" si="3"/>
        <v>0</v>
      </c>
      <c r="J86" s="103" t="str">
        <f t="shared" si="3"/>
        <v>円</v>
      </c>
    </row>
    <row r="87" spans="1:10" ht="19.2" customHeight="1" x14ac:dyDescent="0.45">
      <c r="D87" s="40"/>
    </row>
    <row r="88" spans="1:10" ht="19.2" customHeight="1" x14ac:dyDescent="0.45">
      <c r="A88" s="198"/>
      <c r="B88" s="199"/>
      <c r="C88" s="200"/>
      <c r="D88" s="200"/>
      <c r="E88" s="202" t="s">
        <v>80</v>
      </c>
      <c r="F88" s="111" t="s">
        <v>68</v>
      </c>
      <c r="G88" s="20"/>
      <c r="H88" s="20"/>
      <c r="I88" s="20"/>
      <c r="J88" s="112"/>
    </row>
    <row r="89" spans="1:10" ht="19.2" customHeight="1" x14ac:dyDescent="0.45">
      <c r="A89" s="201"/>
      <c r="B89" s="201"/>
      <c r="C89" s="201"/>
      <c r="D89" s="201"/>
      <c r="E89" s="202"/>
      <c r="F89" s="113" t="s">
        <v>69</v>
      </c>
      <c r="G89" s="1" t="s">
        <v>70</v>
      </c>
      <c r="J89" s="114"/>
    </row>
    <row r="90" spans="1:10" ht="19.2" customHeight="1" x14ac:dyDescent="0.45">
      <c r="D90" s="40"/>
      <c r="E90" s="202"/>
      <c r="F90" s="115" t="s">
        <v>71</v>
      </c>
      <c r="G90" s="1" t="s">
        <v>72</v>
      </c>
      <c r="J90" s="114"/>
    </row>
    <row r="91" spans="1:10" ht="19.2" customHeight="1" x14ac:dyDescent="0.45">
      <c r="A91" s="17"/>
      <c r="B91" s="179"/>
      <c r="C91" s="179"/>
      <c r="D91" s="179"/>
      <c r="E91" s="202"/>
      <c r="F91" s="116" t="s">
        <v>73</v>
      </c>
      <c r="J91" s="114"/>
    </row>
    <row r="92" spans="1:10" ht="19.2" customHeight="1" x14ac:dyDescent="0.45">
      <c r="B92" s="44"/>
      <c r="C92" s="44"/>
      <c r="D92" s="40"/>
      <c r="E92" s="202"/>
      <c r="F92" s="117" t="s">
        <v>74</v>
      </c>
      <c r="G92" s="47"/>
      <c r="H92" s="47"/>
      <c r="I92" s="47"/>
      <c r="J92" s="118"/>
    </row>
    <row r="93" spans="1:10" ht="19.2" customHeight="1" x14ac:dyDescent="0.45">
      <c r="D93" s="40"/>
    </row>
    <row r="94" spans="1:10" ht="19.2" customHeight="1" x14ac:dyDescent="0.45">
      <c r="D94" s="40"/>
    </row>
    <row r="95" spans="1:10" ht="19.2" customHeight="1" x14ac:dyDescent="0.45">
      <c r="A95" s="170"/>
      <c r="B95" s="170"/>
      <c r="C95" s="53"/>
    </row>
  </sheetData>
  <sheetProtection algorithmName="SHA-512" hashValue="KPhwOFoTFCbdSVO5pFDIH06/yRWlNjsxebZlOppDIg4xiisMcZSCCt9PKLaOp1TVrReg/Bu9XVTrDnBz4U7xHQ==" saltValue="O3Sq1Csir08fO2KxcFDiKg==" spinCount="100000" sheet="1" objects="1" scenarios="1"/>
  <mergeCells count="47">
    <mergeCell ref="B13:F13"/>
    <mergeCell ref="B14:F14"/>
    <mergeCell ref="D16:E16"/>
    <mergeCell ref="A17:A32"/>
    <mergeCell ref="B17:B21"/>
    <mergeCell ref="B22:B26"/>
    <mergeCell ref="B27:B31"/>
    <mergeCell ref="A62:A65"/>
    <mergeCell ref="D62:J62"/>
    <mergeCell ref="D63:J63"/>
    <mergeCell ref="B36:D36"/>
    <mergeCell ref="A35:D35"/>
    <mergeCell ref="H35:J35"/>
    <mergeCell ref="A95:B95"/>
    <mergeCell ref="B67:F67"/>
    <mergeCell ref="B68:F68"/>
    <mergeCell ref="D70:E70"/>
    <mergeCell ref="A71:A86"/>
    <mergeCell ref="B71:B75"/>
    <mergeCell ref="B76:B80"/>
    <mergeCell ref="B81:B85"/>
    <mergeCell ref="B91:D91"/>
    <mergeCell ref="A89:D89"/>
    <mergeCell ref="E88:E92"/>
    <mergeCell ref="H18:J18"/>
    <mergeCell ref="H19:J19"/>
    <mergeCell ref="D58:E58"/>
    <mergeCell ref="A53:D53"/>
    <mergeCell ref="A40:J40"/>
    <mergeCell ref="I41:J41"/>
    <mergeCell ref="H42:I42"/>
    <mergeCell ref="H43:I46"/>
    <mergeCell ref="B46:E46"/>
    <mergeCell ref="I51:J51"/>
    <mergeCell ref="A47:J47"/>
    <mergeCell ref="A42:D42"/>
    <mergeCell ref="G37:J38"/>
    <mergeCell ref="A48:J49"/>
    <mergeCell ref="A1:J1"/>
    <mergeCell ref="A2:J3"/>
    <mergeCell ref="I5:J5"/>
    <mergeCell ref="A7:A10"/>
    <mergeCell ref="D7:J7"/>
    <mergeCell ref="D8:J8"/>
    <mergeCell ref="D9:F9"/>
    <mergeCell ref="D10:J10"/>
    <mergeCell ref="H9:J9"/>
  </mergeCells>
  <phoneticPr fontId="3"/>
  <conditionalFormatting sqref="A35">
    <cfRule type="expression" dxfId="10" priority="24">
      <formula>$A$35=""</formula>
    </cfRule>
  </conditionalFormatting>
  <conditionalFormatting sqref="B13:F13">
    <cfRule type="expression" dxfId="9" priority="16">
      <formula>$B$13=""</formula>
    </cfRule>
  </conditionalFormatting>
  <conditionalFormatting sqref="D9:F9">
    <cfRule type="expression" dxfId="8" priority="20">
      <formula>$D$9=""</formula>
    </cfRule>
  </conditionalFormatting>
  <conditionalFormatting sqref="D7:J7">
    <cfRule type="expression" dxfId="7" priority="22">
      <formula>$D$7=""</formula>
    </cfRule>
  </conditionalFormatting>
  <conditionalFormatting sqref="D8:J8">
    <cfRule type="expression" dxfId="6" priority="21">
      <formula>$D$8=""</formula>
    </cfRule>
  </conditionalFormatting>
  <conditionalFormatting sqref="D10:J10">
    <cfRule type="expression" dxfId="5" priority="18">
      <formula>$D$10=""</formula>
    </cfRule>
  </conditionalFormatting>
  <conditionalFormatting sqref="F17:F32">
    <cfRule type="expression" dxfId="4" priority="13">
      <formula>COUNTA($F$17:$F$32)=0</formula>
    </cfRule>
  </conditionalFormatting>
  <conditionalFormatting sqref="H13">
    <cfRule type="expression" dxfId="3" priority="15">
      <formula>$H$13=""</formula>
    </cfRule>
  </conditionalFormatting>
  <conditionalFormatting sqref="H9:J9">
    <cfRule type="expression" dxfId="2" priority="19">
      <formula>$H$9=""</formula>
    </cfRule>
  </conditionalFormatting>
  <conditionalFormatting sqref="I5:J5">
    <cfRule type="expression" dxfId="1" priority="23">
      <formula>$I$5=""</formula>
    </cfRule>
  </conditionalFormatting>
  <conditionalFormatting sqref="J13">
    <cfRule type="expression" dxfId="0" priority="14">
      <formula>$J$13=""</formula>
    </cfRule>
  </conditionalFormatting>
  <dataValidations count="3">
    <dataValidation imeMode="halfAlpha" allowBlank="1" showInputMessage="1" showErrorMessage="1" sqref="H9:J9 I5:J5 B13:F14 F17:F32" xr:uid="{CC9E11C5-B935-4224-B983-8F0DAE073560}"/>
    <dataValidation type="time" allowBlank="1" showInputMessage="1" showErrorMessage="1" prompt="例）12：00" sqref="J13" xr:uid="{4227B329-C53F-47D8-B435-2CAF6BB38402}">
      <formula1>0</formula1>
      <formula2>0.999305555555556</formula2>
    </dataValidation>
    <dataValidation type="time" allowBlank="1" showInputMessage="1" showErrorMessage="1" prompt="例）10：00" sqref="H13" xr:uid="{75A27099-8C53-49BB-B3DD-CAE219B169B1}">
      <formula1>0</formula1>
      <formula2>0.999305555555556</formula2>
    </dataValidation>
  </dataValidations>
  <hyperlinks>
    <hyperlink ref="L12" r:id="rId1" xr:uid="{5403C15E-396B-434E-A886-451CC9242A22}"/>
    <hyperlink ref="L9" r:id="rId2" xr:uid="{1EFF06AC-EC42-43E0-AB91-67C0AD324B7C}"/>
    <hyperlink ref="L6" r:id="rId3" xr:uid="{578EE148-77CE-43A5-93EF-B0069D44C8EC}"/>
    <hyperlink ref="L16" r:id="rId4" xr:uid="{2129B877-2610-4A84-8257-5E5439A1E071}"/>
  </hyperlinks>
  <printOptions horizontalCentered="1"/>
  <pageMargins left="0.23622047244094491" right="0.19685039370078741" top="0.5" bottom="0.19685039370078741" header="0.49" footer="0.19685039370078741"/>
  <pageSetup paperSize="9" scale="88" fitToHeight="0" orientation="portrait" r:id="rId5"/>
  <rowBreaks count="1" manualBreakCount="1">
    <brk id="4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202604</vt:lpstr>
      <vt:lpstr>'202604'!Print_Area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岩井</dc:creator>
  <cp:lastModifiedBy>楠岡</cp:lastModifiedBy>
  <cp:lastPrinted>2025-05-29T08:03:50Z</cp:lastPrinted>
  <dcterms:created xsi:type="dcterms:W3CDTF">2024-11-18T08:25:50Z</dcterms:created>
  <dcterms:modified xsi:type="dcterms:W3CDTF">2026-04-27T00:53:46Z</dcterms:modified>
</cp:coreProperties>
</file>